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540" windowWidth="12120" windowHeight="7560" tabRatio="782" activeTab="4"/>
  </bookViews>
  <sheets>
    <sheet name="co.p (2)" sheetId="1" r:id="rId1"/>
    <sheet name="8 MCH ABS" sheetId="2" r:id="rId2"/>
    <sheet name="8 MCH PR" sheetId="3" r:id="rId3"/>
    <sheet name="Maty.child" sheetId="4" state="hidden" r:id="rId4"/>
    <sheet name="19 MCH ABS " sheetId="5" r:id="rId5"/>
    <sheet name="19 MCH" sheetId="6" r:id="rId6"/>
    <sheet name="2 MCH ABS " sheetId="7" r:id="rId7"/>
    <sheet name="2 MCH PR " sheetId="8" r:id="rId8"/>
  </sheets>
  <definedNames>
    <definedName name="_xlnm.Print_Area" localSheetId="5">'19 MCH'!$A$1:$K$24</definedName>
    <definedName name="_xlnm.Print_Area" localSheetId="4">'19 MCH ABS '!$A$1:$S$26</definedName>
    <definedName name="_xlnm.Print_Area" localSheetId="6">'2 MCH ABS '!$A$1:$R$9</definedName>
    <definedName name="_xlnm.Print_Area" localSheetId="7">'2 MCH PR '!$A$1:$K$8</definedName>
    <definedName name="_xlnm.Print_Area" localSheetId="1">'8 MCH ABS'!$A$1:$R$10</definedName>
    <definedName name="_xlnm.Print_Area" localSheetId="2">'8 MCH PR'!$A$1:$K$10</definedName>
    <definedName name="_xlnm.Print_Area" localSheetId="0">'co.p (2)'!$A$1:$I$27</definedName>
    <definedName name="_xlnm.Print_Area" localSheetId="3">'Maty.child'!$A$1:$G$10</definedName>
    <definedName name="_xlnm.Print_Titles" localSheetId="5">'19 MCH'!$4:$5</definedName>
    <definedName name="_xlnm.Print_Titles" localSheetId="7">'2 MCH PR '!$2:$3</definedName>
    <definedName name="_xlnm.Print_Titles" localSheetId="2">'8 MCH PR'!$2:$3</definedName>
    <definedName name="_xlnm.Print_Titles" localSheetId="3">'Maty.child'!$2:$3</definedName>
  </definedNames>
  <calcPr fullCalcOnLoad="1"/>
</workbook>
</file>

<file path=xl/sharedStrings.xml><?xml version="1.0" encoding="utf-8"?>
<sst xmlns="http://schemas.openxmlformats.org/spreadsheetml/2006/main" count="321" uniqueCount="162">
  <si>
    <t>Strengthening of Maternity Centre with 450 beds in Niloufer Hospital, Hyderabad.</t>
  </si>
  <si>
    <t>Krishna</t>
  </si>
  <si>
    <t>Nellore</t>
  </si>
  <si>
    <t>Chittoor</t>
  </si>
  <si>
    <t>Kurnool</t>
  </si>
  <si>
    <t>Construction of Maternal and Childred centers at Petlaburz Hospital, Hyderabad</t>
  </si>
  <si>
    <t>Work is in progress</t>
  </si>
  <si>
    <t>TOTAL:</t>
  </si>
  <si>
    <t>Scheme : Centres of Excellence for Maternal and Children's Health</t>
  </si>
  <si>
    <t>Construction of Maternal and Childred centres at MGM Hospital, Warangal</t>
  </si>
  <si>
    <t>Construction of Maternal and Childred centres at District Hospital, Nellore</t>
  </si>
  <si>
    <t>Expenditure (Rs.in lakhs)</t>
  </si>
  <si>
    <t xml:space="preserve">G.O. Ms. No. 318, Dt.16-11-2010 of HM&amp;FW (D2) Dept., </t>
  </si>
  <si>
    <t xml:space="preserve">    -do-</t>
  </si>
  <si>
    <t xml:space="preserve">Estimates over existing Block-A under preparation by M/s. S.S. Consultants </t>
  </si>
  <si>
    <t xml:space="preserve">Block-I  Roof Slabs laid for all floors, Brick work, Plastering , Flooring, Dadooing completed.     Internal Water supply and Electrical works  in progress.                         
Block-B Roof slabs laid for all floors.   Brick work and plastering works completed.   Flooring Dadooing internal Water Supply and Electrical wroks in progress.       
Block-C   Roof slabs laid for all floors.  Brick masonry work completed.  Plastering works in progress        </t>
  </si>
  <si>
    <t>Construction of 2nd floor over New Pediatric ward at S.V.R.R.G.G. Hospital, Tirupathi in Chittoor District.</t>
  </si>
  <si>
    <t>Sl.
No.</t>
  </si>
  <si>
    <t>Name of the location</t>
  </si>
  <si>
    <t>Reference to Administrative Approval</t>
  </si>
  <si>
    <t>Administrative Sanction (Rs.in lakhs)</t>
  </si>
  <si>
    <t>Stage of work</t>
  </si>
  <si>
    <t>Expected date of completion</t>
  </si>
  <si>
    <t>RAS to be received for Rs. 575.00 Lakhs</t>
  </si>
  <si>
    <t>30-09-2012</t>
  </si>
  <si>
    <t>Finishing's are in progress</t>
  </si>
  <si>
    <t>31.08.2012</t>
  </si>
  <si>
    <t>Work completed to be handed</t>
  </si>
  <si>
    <t>31.12.2012</t>
  </si>
  <si>
    <t>Construction of Additional Accommodation in existing MCH block on first floor in old GGH, Vijayawada</t>
  </si>
  <si>
    <t>Rc.No: 112/SPMU-NRHM/2011, Dated: 15.07.2011 of the CFW, Hyderabad.</t>
  </si>
  <si>
    <t>Slab laid. Brick work is in progress.</t>
  </si>
  <si>
    <t>Construction of Maternal and Children centres 100 Bedded District Hospital at Nellore</t>
  </si>
  <si>
    <t>District</t>
  </si>
  <si>
    <t>Developing the Srisailam Project Hospital into a multi specialty hospital at Srisailam for Primitive Tribal Group of CHENCHU, Kurnool.</t>
  </si>
  <si>
    <t>Work to be started</t>
  </si>
  <si>
    <t>Srikakulam</t>
  </si>
  <si>
    <t>Vizianagaram</t>
  </si>
  <si>
    <t>Visakhapatnam</t>
  </si>
  <si>
    <t>East Godavari</t>
  </si>
  <si>
    <t>West Godavari</t>
  </si>
  <si>
    <t>Guntur</t>
  </si>
  <si>
    <t>TOTAL</t>
  </si>
  <si>
    <t xml:space="preserve">Administrative sanction
(Rs.in lakhs) </t>
  </si>
  <si>
    <t>Construction of New Pediatric ward and maternity ward to S.V.R.R. Hospital, Tirupathi (NRHM), Chittoor District.</t>
  </si>
  <si>
    <t>Total</t>
  </si>
  <si>
    <t>MONTH WISE ABSTRACT</t>
  </si>
  <si>
    <t>RIMS, Srikakulam.</t>
  </si>
  <si>
    <t>GGH, Vijayawada,Krishna Dist.</t>
  </si>
  <si>
    <t>M/s. Rama Raju Constructions</t>
  </si>
  <si>
    <t xml:space="preserve"> DH, Vizianagaram.</t>
  </si>
  <si>
    <t>Sri. A.Balarama Raju</t>
  </si>
  <si>
    <t xml:space="preserve"> DH, Anakapalli, Visakhapatnam Dist.</t>
  </si>
  <si>
    <t xml:space="preserve"> DH, Rajahmundry, East Godavari Dist.</t>
  </si>
  <si>
    <t>M/s. DGB constructions PVT Ltd</t>
  </si>
  <si>
    <t>DH, Eluru, West Godavari Dist.</t>
  </si>
  <si>
    <t>M/s. Rajyalakshmi Builders</t>
  </si>
  <si>
    <t xml:space="preserve"> DH, Machilipatnam, Krishna Dist.</t>
  </si>
  <si>
    <t xml:space="preserve"> DH, Tenali, Guntur Dist.</t>
  </si>
  <si>
    <t>M/s. DJPR Constructions PVT LTD</t>
  </si>
  <si>
    <t xml:space="preserve"> DH, Chittoor Dist.</t>
  </si>
  <si>
    <t>Sri.V.Prasad Naidu</t>
  </si>
  <si>
    <t>DH Nandyal, Kurnool Dist.</t>
  </si>
  <si>
    <t>Sl.
No</t>
  </si>
  <si>
    <t>Name of District</t>
  </si>
  <si>
    <t>Name of  Centre</t>
  </si>
  <si>
    <t>Date/Month of Work sanctioned</t>
  </si>
  <si>
    <t>Financial Progress</t>
  </si>
  <si>
    <t xml:space="preserve">Name of Execution agency </t>
  </si>
  <si>
    <t>Physical Progress</t>
  </si>
  <si>
    <t>Amount sanctioned (Rs. In lakhs)</t>
  </si>
  <si>
    <t>Expenditure
 (Rs. In lakhs)</t>
  </si>
  <si>
    <t>If complete - Date/Month of Work Completion</t>
  </si>
  <si>
    <t>If not completed -Stage of Progress</t>
  </si>
  <si>
    <t xml:space="preserve">13.08.2012 </t>
  </si>
  <si>
    <t>SKLM</t>
  </si>
  <si>
    <t>VZNG</t>
  </si>
  <si>
    <t>VSP</t>
  </si>
  <si>
    <t>EG</t>
  </si>
  <si>
    <t>WG</t>
  </si>
  <si>
    <t>GNT</t>
  </si>
  <si>
    <t>CTR</t>
  </si>
  <si>
    <t>KNL</t>
  </si>
  <si>
    <t xml:space="preserve">Sri K.Anantharao, </t>
  </si>
  <si>
    <t xml:space="preserve">15.06.2007 </t>
  </si>
  <si>
    <t xml:space="preserve">16-11-2010 </t>
  </si>
  <si>
    <t xml:space="preserve">18.08.2011 </t>
  </si>
  <si>
    <t>NLR</t>
  </si>
  <si>
    <t>V. Prasad Naidu, Nellore</t>
  </si>
  <si>
    <t>M/s NJR Constructions Pvt., Ltd.,</t>
  </si>
  <si>
    <t>B.Aleem Miah</t>
  </si>
  <si>
    <t>KRI</t>
  </si>
  <si>
    <t>APVVP</t>
  </si>
  <si>
    <t>DME</t>
  </si>
  <si>
    <t>Plan Approved</t>
  </si>
  <si>
    <t>Not approved</t>
  </si>
  <si>
    <t>Approved by RIMS Director &amp; Superintendent</t>
  </si>
  <si>
    <t>KRISHNA</t>
  </si>
  <si>
    <t>M/s.I.Munimohan Reddy &amp; Co</t>
  </si>
  <si>
    <t>11-11-2012</t>
  </si>
  <si>
    <t>31-12-2008</t>
  </si>
  <si>
    <t>10-10-2011</t>
  </si>
  <si>
    <t>MATERNITY &amp; CHILD HEALTH CENTRE OF EXCELLENCE PHASE-I</t>
  </si>
  <si>
    <t>MATERNITY &amp; CHILD HEALTH CENTRE OF EXCELLENCE PHASE-II</t>
  </si>
  <si>
    <t xml:space="preserve">15.07.2011 /13.08.2012 </t>
  </si>
  <si>
    <t xml:space="preserve">Agreement / Tentative date of completion </t>
  </si>
  <si>
    <t>Add establishment charges@ 7%</t>
  </si>
  <si>
    <t>TOTAL :</t>
  </si>
  <si>
    <t>21.07.2014</t>
  </si>
  <si>
    <t>MCH block in GGH at Kakinada in East Godavari District 
Civil: Rs.1460.00 lakhs
Equipment: Rs.540 lakhs</t>
  </si>
  <si>
    <t>02.08.2014</t>
  </si>
  <si>
    <t xml:space="preserve">MCH block in GGH at Guntur 
</t>
  </si>
  <si>
    <t>MATERNITY &amp; CHILD HEALTH CENTRE OF EXCELLENCE PHASE-III</t>
  </si>
  <si>
    <t>M/s. Haya greeve Infratech Projects ltd</t>
  </si>
  <si>
    <t>Tender Stage</t>
  </si>
  <si>
    <t xml:space="preserve">MATERNITY &amp; CHILD HEALTH CENTRE OF EXCELLENCE </t>
  </si>
  <si>
    <t>31.08.2015</t>
  </si>
  <si>
    <t>01.11.2012</t>
  </si>
  <si>
    <t>31.12.2014</t>
  </si>
  <si>
    <t>03.08.2015</t>
  </si>
  <si>
    <t>30.06.2016</t>
  </si>
  <si>
    <t>31.10.2015</t>
  </si>
  <si>
    <t>3 0.09.2015</t>
  </si>
  <si>
    <t>HOD</t>
  </si>
  <si>
    <t xml:space="preserve">Name of agency </t>
  </si>
  <si>
    <t xml:space="preserve">Probable date of completion </t>
  </si>
  <si>
    <t>Agreement to be concluded</t>
  </si>
  <si>
    <t>Work completed,  final bill to be paid &amp; Building Not handed over</t>
  </si>
  <si>
    <t>30.11.2015</t>
  </si>
  <si>
    <t>Work completed,  final bill  paid &amp; Building  handed over</t>
  </si>
  <si>
    <t>No. of works Sanctioned</t>
  </si>
  <si>
    <t xml:space="preserve">Final bill </t>
  </si>
  <si>
    <t xml:space="preserve">Building </t>
  </si>
  <si>
    <t>Gross Expenditure
(Rs. In lakhs)</t>
  </si>
  <si>
    <t>Balance amount required 
(Rs. In lakhs)</t>
  </si>
  <si>
    <t>Paid</t>
  </si>
  <si>
    <t>Not paid</t>
  </si>
  <si>
    <t>Handed over</t>
  </si>
  <si>
    <t>Not Handed Over</t>
  </si>
  <si>
    <t>Technical Sanction Amount</t>
  </si>
  <si>
    <t>Part - A</t>
  </si>
  <si>
    <t>Part - B</t>
  </si>
  <si>
    <t>Part - B
(Additional Floors )</t>
  </si>
  <si>
    <t>Part - A
TS / RAS
(GF &amp; FF)</t>
  </si>
  <si>
    <t>GRAND TOTAL</t>
  </si>
  <si>
    <t>Work completed, final bill to be paid &amp; Building handed over</t>
  </si>
  <si>
    <t>ABSTRACT</t>
  </si>
  <si>
    <t>Total
(4+5)</t>
  </si>
  <si>
    <t xml:space="preserve">TS/ RE Amount (Rs. In lakhs)
</t>
  </si>
  <si>
    <t>Workis in Progress / Slab laid</t>
  </si>
  <si>
    <t>Work to be takenup</t>
  </si>
  <si>
    <t>Work completed,  final bill to be paid &amp; Building to be handed over</t>
  </si>
  <si>
    <t>AS/RAS amount
(Rs.in lakhs)</t>
  </si>
  <si>
    <t>No.of Works Not taken</t>
  </si>
  <si>
    <t xml:space="preserve">No.of Works taken up
 (6-10) </t>
  </si>
  <si>
    <t>Status of takenup works</t>
  </si>
  <si>
    <t xml:space="preserve"> Taken up by other dept</t>
  </si>
  <si>
    <t>Site problem</t>
  </si>
  <si>
    <t>RAS awaited or etc</t>
  </si>
  <si>
    <t xml:space="preserve">Total
(7+8+9) </t>
  </si>
  <si>
    <t>Work completed</t>
  </si>
  <si>
    <t>Dt:19.01.2016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</si>
</sst>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0.0000"/>
    <numFmt numFmtId="181" formatCode="mm/dd/yy"/>
    <numFmt numFmtId="182" formatCode="m/d"/>
    <numFmt numFmtId="183" formatCode="00000"/>
    <numFmt numFmtId="184" formatCode="m/d/yy"/>
    <numFmt numFmtId="185" formatCode="0.000000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2"/>
      <name val="Calibri"/>
      <family val="2"/>
    </font>
    <font>
      <sz val="9"/>
      <name val="Verdana"/>
      <family val="2"/>
    </font>
    <font>
      <sz val="9"/>
      <name val="Tahoma"/>
      <family val="2"/>
    </font>
    <font>
      <b/>
      <sz val="14"/>
      <name val="Times New Roman"/>
      <family val="1"/>
    </font>
    <font>
      <b/>
      <sz val="1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 vertical="top" wrapText="1"/>
      <protection/>
    </xf>
    <xf numFmtId="0" fontId="41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top" wrapText="1"/>
    </xf>
    <xf numFmtId="0" fontId="58" fillId="0" borderId="19" xfId="0" applyFont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2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left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2" fontId="8" fillId="32" borderId="0" xfId="0" applyNumberFormat="1" applyFont="1" applyFill="1" applyAlignment="1">
      <alignment horizontal="center"/>
    </xf>
    <xf numFmtId="0" fontId="16" fillId="0" borderId="10" xfId="57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 applyProtection="1">
      <alignment horizontal="center" vertical="top"/>
      <protection/>
    </xf>
    <xf numFmtId="2" fontId="8" fillId="32" borderId="0" xfId="0" applyNumberFormat="1" applyFont="1" applyFill="1" applyBorder="1" applyAlignment="1">
      <alignment vertical="center" wrapText="1"/>
    </xf>
    <xf numFmtId="0" fontId="16" fillId="32" borderId="10" xfId="57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 quotePrefix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16" fillId="32" borderId="10" xfId="5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2" borderId="10" xfId="61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32" borderId="1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/>
    </xf>
    <xf numFmtId="0" fontId="5" fillId="32" borderId="20" xfId="61" applyFont="1" applyFill="1" applyBorder="1" applyAlignment="1">
      <alignment horizontal="center" vertical="center" wrapText="1"/>
      <protection/>
    </xf>
    <xf numFmtId="2" fontId="8" fillId="0" borderId="2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5" fillId="32" borderId="22" xfId="61" applyFont="1" applyFill="1" applyBorder="1" applyAlignment="1">
      <alignment horizontal="center" vertical="center" wrapText="1"/>
      <protection/>
    </xf>
    <xf numFmtId="0" fontId="5" fillId="32" borderId="24" xfId="61" applyFont="1" applyFill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0" fontId="5" fillId="32" borderId="19" xfId="6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vertical="center" wrapText="1"/>
    </xf>
    <xf numFmtId="2" fontId="59" fillId="32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Border="1" applyAlignment="1" quotePrefix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32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5" fillId="32" borderId="10" xfId="61" applyFont="1" applyFill="1" applyBorder="1" applyAlignment="1">
      <alignment horizontal="center" vertical="center" wrapText="1"/>
      <protection/>
    </xf>
    <xf numFmtId="0" fontId="5" fillId="32" borderId="20" xfId="61" applyFont="1" applyFill="1" applyBorder="1" applyAlignment="1">
      <alignment horizontal="center" vertical="center" wrapText="1"/>
      <protection/>
    </xf>
    <xf numFmtId="0" fontId="5" fillId="32" borderId="25" xfId="6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22" xfId="61" applyFont="1" applyFill="1" applyBorder="1" applyAlignment="1">
      <alignment horizontal="center" vertical="center" wrapText="1"/>
      <protection/>
    </xf>
    <xf numFmtId="0" fontId="5" fillId="32" borderId="24" xfId="61" applyFont="1" applyFill="1" applyBorder="1" applyAlignment="1">
      <alignment horizontal="center" vertical="center" wrapText="1"/>
      <protection/>
    </xf>
    <xf numFmtId="0" fontId="5" fillId="32" borderId="23" xfId="61" applyFont="1" applyFill="1" applyBorder="1" applyAlignment="1">
      <alignment horizontal="center" vertical="center" wrapText="1"/>
      <protection/>
    </xf>
    <xf numFmtId="0" fontId="7" fillId="32" borderId="2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5" fillId="32" borderId="19" xfId="61" applyFont="1" applyFill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5" fillId="32" borderId="21" xfId="0" applyFont="1" applyFill="1" applyBorder="1" applyAlignment="1">
      <alignment horizontal="center" vertical="center" wrapText="1"/>
    </xf>
    <xf numFmtId="0" fontId="16" fillId="32" borderId="10" xfId="5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5" fillId="32" borderId="26" xfId="61" applyFont="1" applyFill="1" applyBorder="1" applyAlignment="1">
      <alignment horizontal="center" vertical="center" wrapText="1"/>
      <protection/>
    </xf>
    <xf numFmtId="0" fontId="5" fillId="32" borderId="27" xfId="6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9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Y%20-%2015/Local%20Settings/Temp/Temporary%20Directory%208%20for%20Review%20meeting%20on%2011.02.zip/Review%20meeting%20on%2011.02.2010/SCHEMES/progress%20report%206%20schemes%20on%2020-02-2010(Vi)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Y%20-%2015/Local%20Settings/Temp/Temporary%20Directory%208%20for%20Review%20meeting%20on%2011.02.zip/Review%20meeting%20on%2011.02.2010/SCHEMES/progress%20report%206%20schemes%20on%2020-02-2010(Vi).xls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I37"/>
  <sheetViews>
    <sheetView view="pageBreakPreview" zoomScale="70" zoomScaleSheetLayoutView="70" zoomScalePageLayoutView="0" workbookViewId="0" topLeftCell="A1">
      <selection activeCell="G3" sqref="G3"/>
    </sheetView>
  </sheetViews>
  <sheetFormatPr defaultColWidth="9.140625" defaultRowHeight="12.75"/>
  <cols>
    <col min="1" max="1" width="13.7109375" style="2" customWidth="1"/>
    <col min="2" max="2" width="25.57421875" style="2" customWidth="1"/>
    <col min="3" max="3" width="31.57421875" style="2" hidden="1" customWidth="1"/>
    <col min="4" max="5" width="31.57421875" style="2" customWidth="1"/>
    <col min="6" max="6" width="24.8515625" style="2" customWidth="1"/>
    <col min="7" max="16384" width="9.140625" style="2" customWidth="1"/>
  </cols>
  <sheetData>
    <row r="1" ht="27.75" customHeight="1">
      <c r="I1" s="52"/>
    </row>
    <row r="2" spans="7:9" ht="13.5" thickBot="1">
      <c r="G2" s="123" t="s">
        <v>161</v>
      </c>
      <c r="H2" s="123"/>
      <c r="I2" s="123"/>
    </row>
    <row r="3" spans="1:9" ht="38.25" customHeight="1" thickTop="1">
      <c r="A3" s="3"/>
      <c r="B3" s="4"/>
      <c r="C3" s="4"/>
      <c r="D3" s="4"/>
      <c r="E3" s="4"/>
      <c r="F3" s="4"/>
      <c r="G3" s="4"/>
      <c r="H3" s="4"/>
      <c r="I3" s="5"/>
    </row>
    <row r="4" spans="1:9" ht="12.75">
      <c r="A4" s="6"/>
      <c r="B4" s="7"/>
      <c r="C4" s="7"/>
      <c r="D4" s="7"/>
      <c r="E4" s="7"/>
      <c r="F4" s="7"/>
      <c r="G4" s="7"/>
      <c r="H4" s="7"/>
      <c r="I4" s="8"/>
    </row>
    <row r="5" spans="1:9" ht="12.75">
      <c r="A5" s="6"/>
      <c r="B5" s="7"/>
      <c r="C5" s="7"/>
      <c r="D5" s="7"/>
      <c r="E5" s="7"/>
      <c r="F5" s="7"/>
      <c r="G5" s="7"/>
      <c r="H5" s="7"/>
      <c r="I5" s="8"/>
    </row>
    <row r="6" spans="1:9" ht="12.75">
      <c r="A6" s="6"/>
      <c r="B6" s="7"/>
      <c r="C6" s="7"/>
      <c r="D6" s="7"/>
      <c r="E6" s="7"/>
      <c r="F6" s="7"/>
      <c r="G6" s="7"/>
      <c r="H6" s="7"/>
      <c r="I6" s="8"/>
    </row>
    <row r="7" spans="1:9" ht="12.75">
      <c r="A7" s="6"/>
      <c r="B7" s="7"/>
      <c r="C7" s="7"/>
      <c r="D7" s="7"/>
      <c r="E7" s="7"/>
      <c r="F7" s="7"/>
      <c r="G7" s="7"/>
      <c r="H7" s="7"/>
      <c r="I7" s="8"/>
    </row>
    <row r="8" spans="1:9" ht="12.75">
      <c r="A8" s="6"/>
      <c r="B8" s="7"/>
      <c r="C8" s="7"/>
      <c r="D8" s="7"/>
      <c r="E8" s="7"/>
      <c r="F8" s="7"/>
      <c r="G8" s="7"/>
      <c r="H8" s="7"/>
      <c r="I8" s="8"/>
    </row>
    <row r="9" spans="1:9" ht="12.75">
      <c r="A9" s="6"/>
      <c r="B9" s="7"/>
      <c r="C9" s="7"/>
      <c r="D9" s="7"/>
      <c r="E9" s="7"/>
      <c r="F9" s="7"/>
      <c r="G9" s="7"/>
      <c r="H9" s="7"/>
      <c r="I9" s="8"/>
    </row>
    <row r="10" spans="1:9" ht="12.75">
      <c r="A10" s="6"/>
      <c r="B10" s="7"/>
      <c r="C10" s="7"/>
      <c r="D10" s="7"/>
      <c r="E10" s="7"/>
      <c r="F10" s="7"/>
      <c r="G10" s="7"/>
      <c r="H10" s="7"/>
      <c r="I10" s="8"/>
    </row>
    <row r="11" spans="1:9" ht="12.75">
      <c r="A11" s="6"/>
      <c r="B11" s="7"/>
      <c r="C11" s="7"/>
      <c r="D11" s="7"/>
      <c r="E11" s="7"/>
      <c r="F11" s="7"/>
      <c r="G11" s="7"/>
      <c r="H11" s="7"/>
      <c r="I11" s="8"/>
    </row>
    <row r="12" spans="1:9" ht="12.75">
      <c r="A12" s="6"/>
      <c r="B12" s="7"/>
      <c r="C12" s="7"/>
      <c r="D12" s="7"/>
      <c r="E12" s="7"/>
      <c r="F12" s="7"/>
      <c r="G12" s="7"/>
      <c r="H12" s="7"/>
      <c r="I12" s="8"/>
    </row>
    <row r="13" spans="1:9" ht="105" customHeight="1">
      <c r="A13" s="124" t="s">
        <v>115</v>
      </c>
      <c r="B13" s="125"/>
      <c r="C13" s="125"/>
      <c r="D13" s="125"/>
      <c r="E13" s="125"/>
      <c r="F13" s="125"/>
      <c r="G13" s="125"/>
      <c r="H13" s="125"/>
      <c r="I13" s="126"/>
    </row>
    <row r="14" spans="1:9" ht="12.75">
      <c r="A14" s="6"/>
      <c r="B14" s="7"/>
      <c r="C14" s="7"/>
      <c r="D14" s="7"/>
      <c r="E14" s="7"/>
      <c r="F14" s="7"/>
      <c r="G14" s="7"/>
      <c r="H14" s="7"/>
      <c r="I14" s="8"/>
    </row>
    <row r="15" spans="1:9" ht="12.75">
      <c r="A15" s="6"/>
      <c r="B15" s="7"/>
      <c r="C15" s="7"/>
      <c r="D15" s="7"/>
      <c r="E15" s="7"/>
      <c r="F15" s="7"/>
      <c r="G15" s="7"/>
      <c r="H15" s="7"/>
      <c r="I15" s="8"/>
    </row>
    <row r="16" spans="1:9" ht="12.75">
      <c r="A16" s="6"/>
      <c r="B16" s="7"/>
      <c r="C16" s="7"/>
      <c r="D16" s="7"/>
      <c r="E16" s="7"/>
      <c r="F16" s="7"/>
      <c r="G16" s="7"/>
      <c r="H16" s="7"/>
      <c r="I16" s="8"/>
    </row>
    <row r="17" spans="1:9" ht="12.75">
      <c r="A17" s="6"/>
      <c r="B17" s="7"/>
      <c r="C17" s="7"/>
      <c r="D17" s="7"/>
      <c r="E17" s="7"/>
      <c r="F17" s="7"/>
      <c r="G17" s="7"/>
      <c r="H17" s="7"/>
      <c r="I17" s="8"/>
    </row>
    <row r="18" spans="1:9" ht="12.75">
      <c r="A18" s="6"/>
      <c r="B18" s="7"/>
      <c r="C18" s="7"/>
      <c r="D18" s="7"/>
      <c r="E18" s="7"/>
      <c r="F18" s="7"/>
      <c r="G18" s="7"/>
      <c r="H18" s="7"/>
      <c r="I18" s="8"/>
    </row>
    <row r="19" spans="1:9" ht="12.75">
      <c r="A19" s="6"/>
      <c r="B19" s="7"/>
      <c r="C19" s="7"/>
      <c r="D19" s="7"/>
      <c r="E19" s="7"/>
      <c r="F19" s="7"/>
      <c r="G19" s="7"/>
      <c r="H19" s="7"/>
      <c r="I19" s="8"/>
    </row>
    <row r="20" spans="1:9" ht="12.75">
      <c r="A20" s="6"/>
      <c r="B20" s="7"/>
      <c r="C20" s="7"/>
      <c r="D20" s="7"/>
      <c r="E20" s="7"/>
      <c r="F20" s="7"/>
      <c r="G20" s="7"/>
      <c r="H20" s="7"/>
      <c r="I20" s="8"/>
    </row>
    <row r="21" spans="1:9" ht="12.75">
      <c r="A21" s="6"/>
      <c r="B21" s="7"/>
      <c r="C21" s="7"/>
      <c r="D21" s="7"/>
      <c r="E21" s="7"/>
      <c r="F21" s="7"/>
      <c r="G21" s="7"/>
      <c r="H21" s="7"/>
      <c r="I21" s="8"/>
    </row>
    <row r="22" spans="1:9" ht="12.75">
      <c r="A22" s="6"/>
      <c r="B22" s="7"/>
      <c r="C22" s="7"/>
      <c r="D22" s="7"/>
      <c r="E22" s="7"/>
      <c r="F22" s="7"/>
      <c r="G22" s="7"/>
      <c r="H22" s="7"/>
      <c r="I22" s="8"/>
    </row>
    <row r="23" spans="1:9" ht="12.75">
      <c r="A23" s="6"/>
      <c r="B23" s="7"/>
      <c r="C23" s="7"/>
      <c r="D23" s="7"/>
      <c r="E23" s="7"/>
      <c r="F23" s="7"/>
      <c r="G23" s="7"/>
      <c r="H23" s="7"/>
      <c r="I23" s="8"/>
    </row>
    <row r="24" spans="1:9" ht="12.75">
      <c r="A24" s="6"/>
      <c r="B24" s="7"/>
      <c r="C24" s="7"/>
      <c r="D24" s="7"/>
      <c r="E24" s="7"/>
      <c r="F24" s="7"/>
      <c r="G24" s="7"/>
      <c r="H24" s="7"/>
      <c r="I24" s="8"/>
    </row>
    <row r="25" spans="1:9" ht="12.75">
      <c r="A25" s="6"/>
      <c r="B25" s="7"/>
      <c r="C25" s="7"/>
      <c r="D25" s="7"/>
      <c r="E25" s="7"/>
      <c r="F25" s="7"/>
      <c r="G25" s="7"/>
      <c r="H25" s="7"/>
      <c r="I25" s="8"/>
    </row>
    <row r="26" spans="1:9" ht="12.75">
      <c r="A26" s="6"/>
      <c r="B26" s="7"/>
      <c r="C26" s="7"/>
      <c r="D26" s="7"/>
      <c r="E26" s="7"/>
      <c r="F26" s="7"/>
      <c r="G26" s="7"/>
      <c r="H26" s="7"/>
      <c r="I26" s="8"/>
    </row>
    <row r="27" spans="1:9" ht="13.5" thickBot="1">
      <c r="A27" s="9"/>
      <c r="B27" s="10"/>
      <c r="C27" s="10"/>
      <c r="D27" s="10"/>
      <c r="E27" s="10"/>
      <c r="F27" s="10"/>
      <c r="G27" s="10"/>
      <c r="H27" s="10"/>
      <c r="I27" s="11"/>
    </row>
    <row r="28" ht="13.5" thickTop="1"/>
    <row r="37" ht="12.75">
      <c r="D37" s="2">
        <v>0</v>
      </c>
    </row>
  </sheetData>
  <sheetProtection/>
  <mergeCells count="2">
    <mergeCell ref="G2:I2"/>
    <mergeCell ref="A13:I13"/>
  </mergeCells>
  <printOptions horizontalCentered="1"/>
  <pageMargins left="0.15748031496062992" right="0.1968503937007874" top="0.7480314960629921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13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F32" sqref="F32"/>
      <selection pane="bottomLeft" activeCell="N18" sqref="N18"/>
    </sheetView>
  </sheetViews>
  <sheetFormatPr defaultColWidth="9.140625" defaultRowHeight="12.75"/>
  <cols>
    <col min="1" max="1" width="4.8515625" style="44" customWidth="1"/>
    <col min="2" max="2" width="9.8515625" style="43" customWidth="1"/>
    <col min="3" max="3" width="10.140625" style="44" customWidth="1"/>
    <col min="4" max="4" width="10.00390625" style="44" customWidth="1"/>
    <col min="5" max="5" width="9.28125" style="44" customWidth="1"/>
    <col min="6" max="6" width="13.7109375" style="44" customWidth="1"/>
    <col min="7" max="7" width="12.421875" style="44" customWidth="1"/>
    <col min="8" max="8" width="9.421875" style="44" customWidth="1"/>
    <col min="9" max="9" width="10.00390625" style="44" customWidth="1"/>
    <col min="10" max="10" width="8.7109375" style="44" customWidth="1"/>
    <col min="11" max="11" width="8.140625" style="44" customWidth="1"/>
    <col min="12" max="12" width="12.7109375" style="44" customWidth="1"/>
    <col min="13" max="13" width="9.28125" style="44" customWidth="1"/>
    <col min="14" max="14" width="11.421875" style="44" customWidth="1"/>
    <col min="15" max="15" width="6.140625" style="44" customWidth="1"/>
    <col min="16" max="16" width="6.57421875" style="44" customWidth="1"/>
    <col min="17" max="17" width="8.28125" style="44" customWidth="1"/>
    <col min="18" max="18" width="8.00390625" style="44" customWidth="1"/>
    <col min="19" max="16384" width="9.140625" style="43" customWidth="1"/>
  </cols>
  <sheetData>
    <row r="1" spans="1:18" ht="20.25" customHeight="1">
      <c r="A1" s="130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8" customHeight="1">
      <c r="A2" s="131" t="s">
        <v>102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8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45" customFormat="1" ht="28.5" customHeight="1">
      <c r="A4" s="132" t="s">
        <v>17</v>
      </c>
      <c r="B4" s="132" t="s">
        <v>33</v>
      </c>
      <c r="C4" s="127" t="s">
        <v>152</v>
      </c>
      <c r="D4" s="127" t="s">
        <v>133</v>
      </c>
      <c r="E4" s="128" t="s">
        <v>134</v>
      </c>
      <c r="F4" s="129" t="s">
        <v>130</v>
      </c>
      <c r="G4" s="133" t="s">
        <v>153</v>
      </c>
      <c r="H4" s="127"/>
      <c r="I4" s="127"/>
      <c r="J4" s="134"/>
      <c r="K4" s="135" t="s">
        <v>154</v>
      </c>
      <c r="L4" s="136" t="s">
        <v>155</v>
      </c>
      <c r="M4" s="137"/>
      <c r="N4" s="138"/>
      <c r="O4" s="139" t="s">
        <v>131</v>
      </c>
      <c r="P4" s="128"/>
      <c r="Q4" s="133" t="s">
        <v>132</v>
      </c>
      <c r="R4" s="134"/>
    </row>
    <row r="5" spans="1:18" s="45" customFormat="1" ht="45.75" customHeight="1">
      <c r="A5" s="132"/>
      <c r="B5" s="132"/>
      <c r="C5" s="127"/>
      <c r="D5" s="127"/>
      <c r="E5" s="128"/>
      <c r="F5" s="129"/>
      <c r="G5" s="95" t="s">
        <v>156</v>
      </c>
      <c r="H5" s="87" t="s">
        <v>157</v>
      </c>
      <c r="I5" s="87" t="s">
        <v>158</v>
      </c>
      <c r="J5" s="96" t="s">
        <v>159</v>
      </c>
      <c r="K5" s="135"/>
      <c r="L5" s="95" t="s">
        <v>160</v>
      </c>
      <c r="M5" s="87" t="s">
        <v>35</v>
      </c>
      <c r="N5" s="96" t="s">
        <v>6</v>
      </c>
      <c r="O5" s="101" t="s">
        <v>135</v>
      </c>
      <c r="P5" s="92" t="s">
        <v>136</v>
      </c>
      <c r="Q5" s="95" t="s">
        <v>137</v>
      </c>
      <c r="R5" s="96" t="s">
        <v>138</v>
      </c>
    </row>
    <row r="6" spans="1:18" s="45" customFormat="1" ht="12.75">
      <c r="A6" s="1">
        <v>1</v>
      </c>
      <c r="B6" s="1">
        <v>2</v>
      </c>
      <c r="C6" s="1">
        <v>3</v>
      </c>
      <c r="D6" s="1">
        <v>4</v>
      </c>
      <c r="E6" s="42">
        <v>5</v>
      </c>
      <c r="F6" s="108">
        <v>6</v>
      </c>
      <c r="G6" s="85">
        <v>7</v>
      </c>
      <c r="H6" s="1">
        <v>8</v>
      </c>
      <c r="I6" s="1">
        <v>9</v>
      </c>
      <c r="J6" s="97">
        <v>10</v>
      </c>
      <c r="K6" s="88">
        <v>11</v>
      </c>
      <c r="L6" s="85">
        <v>12</v>
      </c>
      <c r="M6" s="1">
        <v>13</v>
      </c>
      <c r="N6" s="97">
        <v>14</v>
      </c>
      <c r="O6" s="86">
        <v>15</v>
      </c>
      <c r="P6" s="42">
        <v>16</v>
      </c>
      <c r="Q6" s="85">
        <v>17</v>
      </c>
      <c r="R6" s="97">
        <v>18</v>
      </c>
    </row>
    <row r="7" spans="1:18" ht="30.75" customHeight="1">
      <c r="A7" s="46">
        <v>1</v>
      </c>
      <c r="B7" s="13" t="s">
        <v>2</v>
      </c>
      <c r="C7" s="12">
        <v>575</v>
      </c>
      <c r="D7" s="12">
        <f>'8 MCH PR'!G6</f>
        <v>539.34</v>
      </c>
      <c r="E7" s="93"/>
      <c r="F7" s="109">
        <v>1</v>
      </c>
      <c r="G7" s="106"/>
      <c r="H7" s="12"/>
      <c r="I7" s="12"/>
      <c r="J7" s="99"/>
      <c r="K7" s="104">
        <v>1</v>
      </c>
      <c r="L7" s="98">
        <v>1</v>
      </c>
      <c r="M7" s="12"/>
      <c r="N7" s="99"/>
      <c r="O7" s="102">
        <v>1</v>
      </c>
      <c r="P7" s="93"/>
      <c r="Q7" s="98">
        <v>1</v>
      </c>
      <c r="R7" s="99"/>
    </row>
    <row r="8" spans="1:18" ht="30.75" customHeight="1">
      <c r="A8" s="46">
        <v>2</v>
      </c>
      <c r="B8" s="13" t="s">
        <v>3</v>
      </c>
      <c r="C8" s="12">
        <v>1050</v>
      </c>
      <c r="D8" s="12">
        <f>'8 MCH PR'!G4+'8 MCH PR'!G5</f>
        <v>1002.1600000000001</v>
      </c>
      <c r="E8" s="93"/>
      <c r="F8" s="109">
        <v>2</v>
      </c>
      <c r="G8" s="106"/>
      <c r="H8" s="12"/>
      <c r="I8" s="12"/>
      <c r="J8" s="99"/>
      <c r="K8" s="104">
        <v>2</v>
      </c>
      <c r="L8" s="98">
        <v>2</v>
      </c>
      <c r="M8" s="12"/>
      <c r="N8" s="99"/>
      <c r="O8" s="102">
        <v>2</v>
      </c>
      <c r="P8" s="93"/>
      <c r="Q8" s="98">
        <v>2</v>
      </c>
      <c r="R8" s="99"/>
    </row>
    <row r="9" spans="1:18" ht="30.75" customHeight="1">
      <c r="A9" s="46">
        <f>A8+1</f>
        <v>3</v>
      </c>
      <c r="B9" s="13" t="s">
        <v>4</v>
      </c>
      <c r="C9" s="12">
        <v>200</v>
      </c>
      <c r="D9" s="12">
        <f>'8 MCH PR'!G7</f>
        <v>131.66</v>
      </c>
      <c r="E9" s="93"/>
      <c r="F9" s="109">
        <v>1</v>
      </c>
      <c r="G9" s="106"/>
      <c r="H9" s="12"/>
      <c r="I9" s="12"/>
      <c r="J9" s="99"/>
      <c r="K9" s="104">
        <v>1</v>
      </c>
      <c r="L9" s="98">
        <v>1</v>
      </c>
      <c r="M9" s="12"/>
      <c r="N9" s="99"/>
      <c r="O9" s="102">
        <v>1</v>
      </c>
      <c r="P9" s="93"/>
      <c r="Q9" s="98">
        <v>1</v>
      </c>
      <c r="R9" s="99"/>
    </row>
    <row r="10" spans="1:18" s="51" customFormat="1" ht="30.75" customHeight="1">
      <c r="A10" s="48"/>
      <c r="B10" s="48" t="s">
        <v>42</v>
      </c>
      <c r="C10" s="49">
        <f>SUM(C7:C9)</f>
        <v>1825</v>
      </c>
      <c r="D10" s="49">
        <f>SUM(D7:D9)</f>
        <v>1673.16</v>
      </c>
      <c r="E10" s="94"/>
      <c r="F10" s="110">
        <f>SUM(F7:F9)</f>
        <v>4</v>
      </c>
      <c r="G10" s="107"/>
      <c r="H10" s="49"/>
      <c r="I10" s="49"/>
      <c r="J10" s="100"/>
      <c r="K10" s="105">
        <f>SUM(K7:K9)</f>
        <v>4</v>
      </c>
      <c r="L10" s="82">
        <f>SUM(L7:L9)</f>
        <v>4</v>
      </c>
      <c r="M10" s="49"/>
      <c r="N10" s="100"/>
      <c r="O10" s="103">
        <f>SUM(O7:O9)</f>
        <v>4</v>
      </c>
      <c r="P10" s="94"/>
      <c r="Q10" s="82">
        <f>SUM(Q7:Q9)</f>
        <v>4</v>
      </c>
      <c r="R10" s="100"/>
    </row>
    <row r="13" spans="3:18" ht="14.2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</sheetData>
  <sheetProtection/>
  <mergeCells count="13">
    <mergeCell ref="L4:N4"/>
    <mergeCell ref="O4:P4"/>
    <mergeCell ref="Q4:R4"/>
    <mergeCell ref="D4:D5"/>
    <mergeCell ref="E4:E5"/>
    <mergeCell ref="F4:F5"/>
    <mergeCell ref="A1:R1"/>
    <mergeCell ref="A2:R2"/>
    <mergeCell ref="A4:A5"/>
    <mergeCell ref="B4:B5"/>
    <mergeCell ref="C4:C5"/>
    <mergeCell ref="G4:J4"/>
    <mergeCell ref="K4:K5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5" r:id="rId1"/>
  <headerFooter>
    <oddFooter>&amp;L&amp;6&amp;Z&amp;F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Normal="85" zoomScaleSheetLayoutView="100" zoomScalePageLayoutView="0" workbookViewId="0" topLeftCell="A2">
      <selection activeCell="D6" sqref="D6"/>
    </sheetView>
  </sheetViews>
  <sheetFormatPr defaultColWidth="9.140625" defaultRowHeight="12.75"/>
  <cols>
    <col min="1" max="3" width="7.57421875" style="64" customWidth="1"/>
    <col min="4" max="4" width="35.421875" style="65" customWidth="1"/>
    <col min="5" max="5" width="14.8515625" style="66" customWidth="1"/>
    <col min="6" max="6" width="11.28125" style="64" customWidth="1"/>
    <col min="7" max="7" width="12.57421875" style="64" customWidth="1"/>
    <col min="8" max="8" width="15.7109375" style="64" customWidth="1"/>
    <col min="9" max="9" width="13.00390625" style="64" customWidth="1"/>
    <col min="10" max="10" width="15.140625" style="64" customWidth="1"/>
    <col min="11" max="11" width="12.140625" style="64" customWidth="1"/>
    <col min="12" max="12" width="9.7109375" style="65" bestFit="1" customWidth="1"/>
    <col min="13" max="16384" width="9.140625" style="65" customWidth="1"/>
  </cols>
  <sheetData>
    <row r="1" spans="1:11" s="59" customFormat="1" ht="48" customHeight="1">
      <c r="A1" s="141" t="s">
        <v>102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59" customFormat="1" ht="36.75" customHeight="1">
      <c r="A2" s="140" t="s">
        <v>63</v>
      </c>
      <c r="B2" s="140" t="s">
        <v>64</v>
      </c>
      <c r="C2" s="140" t="s">
        <v>123</v>
      </c>
      <c r="D2" s="140" t="s">
        <v>65</v>
      </c>
      <c r="E2" s="140" t="s">
        <v>66</v>
      </c>
      <c r="F2" s="142" t="s">
        <v>67</v>
      </c>
      <c r="G2" s="142"/>
      <c r="H2" s="140" t="s">
        <v>68</v>
      </c>
      <c r="I2" s="142" t="s">
        <v>69</v>
      </c>
      <c r="J2" s="142"/>
      <c r="K2" s="142"/>
    </row>
    <row r="3" spans="1:11" s="59" customFormat="1" ht="66.75" customHeight="1">
      <c r="A3" s="140"/>
      <c r="B3" s="140"/>
      <c r="C3" s="140"/>
      <c r="D3" s="140"/>
      <c r="E3" s="140"/>
      <c r="F3" s="76" t="s">
        <v>70</v>
      </c>
      <c r="G3" s="76" t="s">
        <v>71</v>
      </c>
      <c r="H3" s="140"/>
      <c r="I3" s="76" t="s">
        <v>72</v>
      </c>
      <c r="J3" s="68" t="s">
        <v>73</v>
      </c>
      <c r="K3" s="76" t="s">
        <v>105</v>
      </c>
    </row>
    <row r="4" spans="1:11" s="15" customFormat="1" ht="72.75" customHeight="1">
      <c r="A4" s="24">
        <v>1</v>
      </c>
      <c r="B4" s="24" t="s">
        <v>81</v>
      </c>
      <c r="C4" s="24"/>
      <c r="D4" s="26" t="s">
        <v>44</v>
      </c>
      <c r="E4" s="24" t="s">
        <v>84</v>
      </c>
      <c r="F4" s="25">
        <v>550</v>
      </c>
      <c r="G4" s="25">
        <v>549.87</v>
      </c>
      <c r="H4" s="25" t="s">
        <v>98</v>
      </c>
      <c r="I4" s="77" t="s">
        <v>100</v>
      </c>
      <c r="J4" s="78"/>
      <c r="K4" s="25"/>
    </row>
    <row r="5" spans="1:11" s="15" customFormat="1" ht="68.25" customHeight="1">
      <c r="A5" s="24">
        <f>A4+1</f>
        <v>2</v>
      </c>
      <c r="B5" s="24" t="s">
        <v>81</v>
      </c>
      <c r="C5" s="24"/>
      <c r="D5" s="26" t="s">
        <v>16</v>
      </c>
      <c r="E5" s="24" t="s">
        <v>85</v>
      </c>
      <c r="F5" s="25">
        <v>500</v>
      </c>
      <c r="G5" s="25">
        <v>452.29</v>
      </c>
      <c r="H5" s="25" t="s">
        <v>98</v>
      </c>
      <c r="I5" s="77" t="s">
        <v>101</v>
      </c>
      <c r="J5" s="78"/>
      <c r="K5" s="25"/>
    </row>
    <row r="6" spans="1:11" s="15" customFormat="1" ht="69.75" customHeight="1">
      <c r="A6" s="24">
        <f>A5+1</f>
        <v>3</v>
      </c>
      <c r="B6" s="24" t="s">
        <v>87</v>
      </c>
      <c r="C6" s="24"/>
      <c r="D6" s="26" t="s">
        <v>32</v>
      </c>
      <c r="E6" s="24" t="s">
        <v>85</v>
      </c>
      <c r="F6" s="25">
        <v>575</v>
      </c>
      <c r="G6" s="25">
        <v>539.34</v>
      </c>
      <c r="H6" s="31" t="s">
        <v>88</v>
      </c>
      <c r="I6" s="77" t="s">
        <v>99</v>
      </c>
      <c r="J6" s="78"/>
      <c r="K6" s="25"/>
    </row>
    <row r="7" spans="1:11" s="122" customFormat="1" ht="74.25" customHeight="1">
      <c r="A7" s="115">
        <f>A6+1</f>
        <v>4</v>
      </c>
      <c r="B7" s="115" t="s">
        <v>82</v>
      </c>
      <c r="C7" s="115"/>
      <c r="D7" s="116" t="s">
        <v>34</v>
      </c>
      <c r="E7" s="115" t="s">
        <v>86</v>
      </c>
      <c r="F7" s="117">
        <v>200</v>
      </c>
      <c r="G7" s="118">
        <v>131.66</v>
      </c>
      <c r="H7" s="119" t="s">
        <v>90</v>
      </c>
      <c r="I7" s="120" t="s">
        <v>24</v>
      </c>
      <c r="J7" s="121"/>
      <c r="K7" s="117"/>
    </row>
    <row r="8" spans="1:11" s="60" customFormat="1" ht="15">
      <c r="A8" s="24"/>
      <c r="B8" s="24"/>
      <c r="C8" s="24"/>
      <c r="D8" s="18" t="s">
        <v>45</v>
      </c>
      <c r="E8" s="67"/>
      <c r="F8" s="80">
        <f>SUM(F4:F7)</f>
        <v>1825</v>
      </c>
      <c r="G8" s="80">
        <f>SUM(G4:G7)</f>
        <v>1673.16</v>
      </c>
      <c r="H8" s="13"/>
      <c r="I8" s="77"/>
      <c r="J8" s="78"/>
      <c r="K8" s="25"/>
    </row>
    <row r="9" spans="1:11" ht="28.5" customHeight="1" hidden="1">
      <c r="A9" s="71"/>
      <c r="B9" s="71"/>
      <c r="C9" s="143" t="s">
        <v>106</v>
      </c>
      <c r="D9" s="143"/>
      <c r="E9" s="72"/>
      <c r="F9" s="70"/>
      <c r="G9" s="49" t="e">
        <f>#REF!*7/100</f>
        <v>#REF!</v>
      </c>
      <c r="H9" s="73"/>
      <c r="I9" s="73"/>
      <c r="J9" s="73"/>
      <c r="K9" s="73"/>
    </row>
    <row r="10" spans="1:11" ht="27.75" customHeight="1" hidden="1">
      <c r="A10" s="74"/>
      <c r="B10" s="74"/>
      <c r="C10" s="143" t="s">
        <v>107</v>
      </c>
      <c r="D10" s="143"/>
      <c r="E10" s="72"/>
      <c r="F10" s="70"/>
      <c r="G10" s="49" t="e">
        <f>#REF!+G9</f>
        <v>#REF!</v>
      </c>
      <c r="H10" s="73"/>
      <c r="I10" s="73"/>
      <c r="J10" s="73"/>
      <c r="K10" s="73"/>
    </row>
    <row r="11" ht="14.25">
      <c r="F11" s="67"/>
    </row>
    <row r="15" ht="14.25">
      <c r="G15" s="67"/>
    </row>
  </sheetData>
  <sheetProtection/>
  <mergeCells count="11">
    <mergeCell ref="C10:D10"/>
    <mergeCell ref="A2:A3"/>
    <mergeCell ref="I2:K2"/>
    <mergeCell ref="B2:B3"/>
    <mergeCell ref="C2:C3"/>
    <mergeCell ref="D2:D3"/>
    <mergeCell ref="E2:E3"/>
    <mergeCell ref="A1:K1"/>
    <mergeCell ref="F2:G2"/>
    <mergeCell ref="H2:H3"/>
    <mergeCell ref="C9:D9"/>
  </mergeCells>
  <hyperlinks>
    <hyperlink ref="A10" r:id="rId1" display="\\107cw\f\261 SUB CENTERS\20-02-2010\progress report 6 schemes on 20-02-2010(Vi).xls"/>
  </hyperlinks>
  <printOptions horizontalCentered="1"/>
  <pageMargins left="0.708661417322835" right="0.433070866141732" top="0.748031496062992" bottom="0.748031496062992" header="0.31496062992126" footer="0.31496062992126"/>
  <pageSetup horizontalDpi="300" verticalDpi="300" orientation="landscape" paperSize="5" scale="95" r:id="rId2"/>
  <headerFooter>
    <oddHeader>&amp;R&amp;P</oddHeader>
    <oddFooter>&amp;L&amp;6&amp;Z&amp;F&amp;R&amp;8 8 MCHs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A205" sqref="AA205"/>
      <selection pane="bottomLeft" activeCell="E8" sqref="E8"/>
    </sheetView>
  </sheetViews>
  <sheetFormatPr defaultColWidth="9.140625" defaultRowHeight="27" customHeight="1"/>
  <cols>
    <col min="1" max="1" width="7.57421875" style="14" customWidth="1"/>
    <col min="2" max="2" width="29.140625" style="20" customWidth="1"/>
    <col min="3" max="3" width="18.421875" style="20" customWidth="1"/>
    <col min="4" max="4" width="15.421875" style="14" customWidth="1"/>
    <col min="5" max="5" width="13.421875" style="14" customWidth="1"/>
    <col min="6" max="6" width="45.8515625" style="20" customWidth="1"/>
    <col min="7" max="7" width="16.421875" style="14" customWidth="1"/>
    <col min="8" max="16384" width="9.140625" style="20" customWidth="1"/>
  </cols>
  <sheetData>
    <row r="1" spans="1:7" s="16" customFormat="1" ht="45.75" customHeight="1">
      <c r="A1" s="144" t="s">
        <v>8</v>
      </c>
      <c r="B1" s="144"/>
      <c r="C1" s="144"/>
      <c r="D1" s="144"/>
      <c r="E1" s="144"/>
      <c r="F1" s="144"/>
      <c r="G1" s="144"/>
    </row>
    <row r="2" spans="1:7" s="17" customFormat="1" ht="45">
      <c r="A2" s="27" t="s">
        <v>17</v>
      </c>
      <c r="B2" s="27" t="s">
        <v>18</v>
      </c>
      <c r="C2" s="27" t="s">
        <v>19</v>
      </c>
      <c r="D2" s="29" t="s">
        <v>20</v>
      </c>
      <c r="E2" s="27" t="s">
        <v>11</v>
      </c>
      <c r="F2" s="27" t="s">
        <v>21</v>
      </c>
      <c r="G2" s="27" t="s">
        <v>22</v>
      </c>
    </row>
    <row r="3" spans="1:7" s="17" customFormat="1" ht="15">
      <c r="A3" s="27">
        <v>1</v>
      </c>
      <c r="B3" s="27">
        <v>2</v>
      </c>
      <c r="C3" s="27">
        <v>3</v>
      </c>
      <c r="D3" s="28">
        <f>C3+1</f>
        <v>4</v>
      </c>
      <c r="E3" s="27">
        <v>5</v>
      </c>
      <c r="F3" s="27">
        <v>6</v>
      </c>
      <c r="G3" s="27">
        <v>7</v>
      </c>
    </row>
    <row r="4" spans="1:7" s="15" customFormat="1" ht="57" customHeight="1">
      <c r="A4" s="24">
        <v>1</v>
      </c>
      <c r="B4" s="26" t="s">
        <v>0</v>
      </c>
      <c r="C4" s="26" t="s">
        <v>12</v>
      </c>
      <c r="D4" s="25">
        <v>2060</v>
      </c>
      <c r="E4" s="25">
        <v>1700</v>
      </c>
      <c r="F4" s="35" t="s">
        <v>15</v>
      </c>
      <c r="G4" s="24" t="s">
        <v>28</v>
      </c>
    </row>
    <row r="5" spans="1:7" s="15" customFormat="1" ht="76.5" customHeight="1">
      <c r="A5" s="24">
        <v>2</v>
      </c>
      <c r="B5" s="26" t="s">
        <v>5</v>
      </c>
      <c r="C5" s="24" t="s">
        <v>13</v>
      </c>
      <c r="D5" s="25">
        <v>1650</v>
      </c>
      <c r="E5" s="25">
        <v>0</v>
      </c>
      <c r="F5" s="26" t="s">
        <v>14</v>
      </c>
      <c r="G5" s="24"/>
    </row>
    <row r="6" spans="1:7" s="15" customFormat="1" ht="60.75" customHeight="1">
      <c r="A6" s="24">
        <v>3</v>
      </c>
      <c r="B6" s="26" t="s">
        <v>9</v>
      </c>
      <c r="C6" s="26" t="s">
        <v>13</v>
      </c>
      <c r="D6" s="25">
        <v>400</v>
      </c>
      <c r="E6" s="30">
        <v>176.8</v>
      </c>
      <c r="F6" s="26" t="s">
        <v>25</v>
      </c>
      <c r="G6" s="31" t="s">
        <v>26</v>
      </c>
    </row>
    <row r="7" spans="1:7" s="15" customFormat="1" ht="75" customHeight="1">
      <c r="A7" s="24">
        <v>4</v>
      </c>
      <c r="B7" s="26" t="s">
        <v>16</v>
      </c>
      <c r="C7" s="24" t="s">
        <v>13</v>
      </c>
      <c r="D7" s="25">
        <v>500</v>
      </c>
      <c r="E7" s="32">
        <v>361.22</v>
      </c>
      <c r="F7" s="26" t="s">
        <v>27</v>
      </c>
      <c r="G7" s="33"/>
    </row>
    <row r="8" spans="1:7" s="15" customFormat="1" ht="81.75" customHeight="1">
      <c r="A8" s="24">
        <v>5</v>
      </c>
      <c r="B8" s="26" t="s">
        <v>10</v>
      </c>
      <c r="C8" s="24" t="s">
        <v>13</v>
      </c>
      <c r="D8" s="25">
        <v>500</v>
      </c>
      <c r="E8" s="12">
        <v>297.88</v>
      </c>
      <c r="F8" s="26" t="s">
        <v>23</v>
      </c>
      <c r="G8" s="34" t="s">
        <v>24</v>
      </c>
    </row>
    <row r="9" spans="1:7" s="15" customFormat="1" ht="81.75" customHeight="1">
      <c r="A9" s="24">
        <v>6</v>
      </c>
      <c r="B9" s="37" t="s">
        <v>29</v>
      </c>
      <c r="C9" s="38" t="s">
        <v>30</v>
      </c>
      <c r="D9" s="39">
        <v>300</v>
      </c>
      <c r="E9" s="40">
        <v>79.67</v>
      </c>
      <c r="F9" s="41" t="s">
        <v>31</v>
      </c>
      <c r="G9" s="34"/>
    </row>
    <row r="10" spans="1:7" s="19" customFormat="1" ht="15">
      <c r="A10" s="21"/>
      <c r="B10" s="23" t="s">
        <v>7</v>
      </c>
      <c r="C10" s="18"/>
      <c r="D10" s="22">
        <f>SUM(D4:D8)</f>
        <v>5110</v>
      </c>
      <c r="E10" s="22">
        <f>SUM(E4:E8)</f>
        <v>2535.9</v>
      </c>
      <c r="F10" s="18"/>
      <c r="G10" s="36"/>
    </row>
  </sheetData>
  <sheetProtection/>
  <mergeCells count="1">
    <mergeCell ref="A1:G1"/>
  </mergeCells>
  <printOptions horizontalCentered="1"/>
  <pageMargins left="0.75" right="0.5" top="0.75" bottom="1" header="0.5" footer="0.5"/>
  <pageSetup firstPageNumber="39" useFirstPageNumber="1" horizontalDpi="600" verticalDpi="600" orientation="landscape" paperSize="9" scale="85" r:id="rId1"/>
  <headerFooter alignWithMargins="0">
    <oddFooter>&amp;L&amp;6&amp;Z&amp;F&amp;RMaty.child</oddFooter>
  </headerFooter>
  <rowBreaks count="1" manualBreakCount="1">
    <brk id="13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W30"/>
  <sheetViews>
    <sheetView tabSelected="1" view="pageBreakPreview" zoomScale="85" zoomScaleSheetLayoutView="85" zoomScalePageLayoutView="0" workbookViewId="0" topLeftCell="A1">
      <pane ySplit="4" topLeftCell="A8" activePane="bottomLeft" state="frozen"/>
      <selection pane="topLeft" activeCell="F32" sqref="F32"/>
      <selection pane="bottomLeft" activeCell="O30" sqref="O30"/>
    </sheetView>
  </sheetViews>
  <sheetFormatPr defaultColWidth="9.140625" defaultRowHeight="12.75"/>
  <cols>
    <col min="1" max="1" width="3.7109375" style="44" customWidth="1"/>
    <col min="2" max="2" width="15.8515625" style="43" customWidth="1"/>
    <col min="3" max="5" width="10.28125" style="44" customWidth="1"/>
    <col min="6" max="6" width="10.7109375" style="44" customWidth="1"/>
    <col min="7" max="7" width="10.57421875" style="44" customWidth="1"/>
    <col min="8" max="15" width="9.140625" style="43" customWidth="1"/>
    <col min="16" max="16" width="5.57421875" style="43" customWidth="1"/>
    <col min="17" max="17" width="5.140625" style="43" customWidth="1"/>
    <col min="18" max="16384" width="9.140625" style="43" customWidth="1"/>
  </cols>
  <sheetData>
    <row r="1" spans="1:19" ht="20.25" customHeight="1">
      <c r="A1" s="130" t="s">
        <v>146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8" customHeight="1">
      <c r="A2" s="145" t="s">
        <v>115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s="45" customFormat="1" ht="24.75" customHeight="1">
      <c r="A3" s="132" t="s">
        <v>17</v>
      </c>
      <c r="B3" s="132" t="s">
        <v>33</v>
      </c>
      <c r="C3" s="132" t="s">
        <v>43</v>
      </c>
      <c r="D3" s="148" t="s">
        <v>139</v>
      </c>
      <c r="E3" s="149"/>
      <c r="F3" s="150"/>
      <c r="G3" s="146" t="s">
        <v>130</v>
      </c>
      <c r="H3" s="133" t="s">
        <v>153</v>
      </c>
      <c r="I3" s="127"/>
      <c r="J3" s="127"/>
      <c r="K3" s="134"/>
      <c r="L3" s="129" t="s">
        <v>154</v>
      </c>
      <c r="M3" s="136" t="s">
        <v>155</v>
      </c>
      <c r="N3" s="137"/>
      <c r="O3" s="138"/>
      <c r="P3" s="133" t="s">
        <v>131</v>
      </c>
      <c r="Q3" s="134"/>
      <c r="R3" s="133" t="s">
        <v>132</v>
      </c>
      <c r="S3" s="134"/>
    </row>
    <row r="4" spans="1:19" s="45" customFormat="1" ht="49.5" customHeight="1">
      <c r="A4" s="132"/>
      <c r="B4" s="132"/>
      <c r="C4" s="132"/>
      <c r="D4" s="1" t="s">
        <v>143</v>
      </c>
      <c r="E4" s="1" t="s">
        <v>142</v>
      </c>
      <c r="F4" s="1" t="s">
        <v>147</v>
      </c>
      <c r="G4" s="147"/>
      <c r="H4" s="95" t="s">
        <v>156</v>
      </c>
      <c r="I4" s="87" t="s">
        <v>157</v>
      </c>
      <c r="J4" s="87" t="s">
        <v>158</v>
      </c>
      <c r="K4" s="96" t="s">
        <v>159</v>
      </c>
      <c r="L4" s="129"/>
      <c r="M4" s="95" t="s">
        <v>160</v>
      </c>
      <c r="N4" s="87" t="s">
        <v>35</v>
      </c>
      <c r="O4" s="96" t="s">
        <v>6</v>
      </c>
      <c r="P4" s="95" t="s">
        <v>135</v>
      </c>
      <c r="Q4" s="96" t="s">
        <v>136</v>
      </c>
      <c r="R4" s="95" t="s">
        <v>137</v>
      </c>
      <c r="S4" s="96" t="s">
        <v>138</v>
      </c>
    </row>
    <row r="5" spans="1:23" s="45" customFormat="1" ht="2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85">
        <v>7</v>
      </c>
      <c r="I5" s="1">
        <v>8</v>
      </c>
      <c r="J5" s="1">
        <v>9</v>
      </c>
      <c r="K5" s="97">
        <v>10</v>
      </c>
      <c r="L5" s="108">
        <v>11</v>
      </c>
      <c r="M5" s="85">
        <v>12</v>
      </c>
      <c r="N5" s="1">
        <v>13</v>
      </c>
      <c r="O5" s="97">
        <v>14</v>
      </c>
      <c r="P5" s="85">
        <v>15</v>
      </c>
      <c r="Q5" s="97">
        <v>16</v>
      </c>
      <c r="R5" s="85">
        <v>17</v>
      </c>
      <c r="S5" s="97">
        <v>18</v>
      </c>
      <c r="T5" s="113"/>
      <c r="U5" s="113"/>
      <c r="V5" s="113"/>
      <c r="W5" s="113"/>
    </row>
    <row r="6" spans="1:19" ht="20.25" customHeight="1">
      <c r="A6" s="46">
        <v>1</v>
      </c>
      <c r="B6" s="13" t="s">
        <v>36</v>
      </c>
      <c r="C6" s="12">
        <v>2000</v>
      </c>
      <c r="D6" s="12">
        <v>1110</v>
      </c>
      <c r="E6" s="25">
        <v>890</v>
      </c>
      <c r="F6" s="25">
        <f>D6+E6</f>
        <v>2000</v>
      </c>
      <c r="G6" s="47">
        <v>1</v>
      </c>
      <c r="H6" s="152"/>
      <c r="I6" s="154"/>
      <c r="J6" s="154"/>
      <c r="K6" s="153"/>
      <c r="L6" s="151">
        <v>1</v>
      </c>
      <c r="M6" s="152"/>
      <c r="N6" s="154"/>
      <c r="O6" s="153">
        <v>1</v>
      </c>
      <c r="P6" s="152"/>
      <c r="Q6" s="153">
        <v>1</v>
      </c>
      <c r="R6" s="152"/>
      <c r="S6" s="153">
        <v>1</v>
      </c>
    </row>
    <row r="7" spans="1:19" ht="15" customHeight="1">
      <c r="A7" s="46"/>
      <c r="B7" s="13" t="s">
        <v>140</v>
      </c>
      <c r="C7" s="12"/>
      <c r="D7" s="12"/>
      <c r="E7" s="25"/>
      <c r="F7" s="25"/>
      <c r="G7" s="47"/>
      <c r="H7" s="152"/>
      <c r="I7" s="154"/>
      <c r="J7" s="154"/>
      <c r="K7" s="153"/>
      <c r="L7" s="151"/>
      <c r="M7" s="152"/>
      <c r="N7" s="154"/>
      <c r="O7" s="153"/>
      <c r="P7" s="152"/>
      <c r="Q7" s="153"/>
      <c r="R7" s="152"/>
      <c r="S7" s="153"/>
    </row>
    <row r="8" spans="1:19" ht="15" customHeight="1">
      <c r="A8" s="46"/>
      <c r="B8" s="13" t="s">
        <v>141</v>
      </c>
      <c r="C8" s="12"/>
      <c r="D8" s="12"/>
      <c r="E8" s="25"/>
      <c r="F8" s="25"/>
      <c r="G8" s="47"/>
      <c r="H8" s="152"/>
      <c r="I8" s="154"/>
      <c r="J8" s="154"/>
      <c r="K8" s="153"/>
      <c r="L8" s="151"/>
      <c r="M8" s="152"/>
      <c r="N8" s="154"/>
      <c r="O8" s="153"/>
      <c r="P8" s="152"/>
      <c r="Q8" s="153"/>
      <c r="R8" s="152"/>
      <c r="S8" s="153"/>
    </row>
    <row r="9" spans="1:19" ht="20.25" customHeight="1">
      <c r="A9" s="46">
        <v>2</v>
      </c>
      <c r="B9" s="13" t="s">
        <v>1</v>
      </c>
      <c r="C9" s="12">
        <v>300</v>
      </c>
      <c r="D9" s="12">
        <v>300</v>
      </c>
      <c r="E9" s="12">
        <v>0</v>
      </c>
      <c r="F9" s="25">
        <f>D9+E9</f>
        <v>300</v>
      </c>
      <c r="G9" s="47">
        <v>1</v>
      </c>
      <c r="H9" s="98"/>
      <c r="I9" s="47"/>
      <c r="J9" s="47"/>
      <c r="K9" s="111"/>
      <c r="L9" s="109">
        <v>1</v>
      </c>
      <c r="M9" s="98">
        <v>1</v>
      </c>
      <c r="N9" s="47"/>
      <c r="O9" s="111"/>
      <c r="P9" s="98">
        <v>1</v>
      </c>
      <c r="Q9" s="111"/>
      <c r="R9" s="98">
        <v>1</v>
      </c>
      <c r="S9" s="111"/>
    </row>
    <row r="10" spans="1:19" ht="20.25" customHeight="1">
      <c r="A10" s="46">
        <v>3</v>
      </c>
      <c r="B10" s="13" t="s">
        <v>37</v>
      </c>
      <c r="C10" s="12">
        <v>1000</v>
      </c>
      <c r="D10" s="12">
        <v>1000</v>
      </c>
      <c r="E10" s="25">
        <v>0</v>
      </c>
      <c r="F10" s="25">
        <f>D10+E10</f>
        <v>1000</v>
      </c>
      <c r="G10" s="47">
        <v>1</v>
      </c>
      <c r="H10" s="98"/>
      <c r="I10" s="47"/>
      <c r="J10" s="47"/>
      <c r="K10" s="111"/>
      <c r="L10" s="109">
        <v>1</v>
      </c>
      <c r="M10" s="98">
        <v>1</v>
      </c>
      <c r="N10" s="47"/>
      <c r="O10" s="111"/>
      <c r="P10" s="98"/>
      <c r="Q10" s="111">
        <v>1</v>
      </c>
      <c r="R10" s="98">
        <v>1</v>
      </c>
      <c r="S10" s="111"/>
    </row>
    <row r="11" spans="1:19" ht="20.25" customHeight="1">
      <c r="A11" s="46">
        <v>4</v>
      </c>
      <c r="B11" s="13" t="s">
        <v>38</v>
      </c>
      <c r="C11" s="12">
        <v>1300</v>
      </c>
      <c r="D11" s="12">
        <v>1300</v>
      </c>
      <c r="E11" s="25">
        <v>0</v>
      </c>
      <c r="F11" s="25">
        <f>D11+E11</f>
        <v>1300</v>
      </c>
      <c r="G11" s="47">
        <v>1</v>
      </c>
      <c r="H11" s="98"/>
      <c r="I11" s="47"/>
      <c r="J11" s="47"/>
      <c r="K11" s="111"/>
      <c r="L11" s="109">
        <v>1</v>
      </c>
      <c r="M11" s="98">
        <v>1</v>
      </c>
      <c r="N11" s="47"/>
      <c r="O11" s="111"/>
      <c r="P11" s="98"/>
      <c r="Q11" s="111">
        <v>1</v>
      </c>
      <c r="R11" s="98"/>
      <c r="S11" s="111">
        <v>1</v>
      </c>
    </row>
    <row r="12" spans="1:19" ht="20.25" customHeight="1">
      <c r="A12" s="46">
        <f>A11+1</f>
        <v>5</v>
      </c>
      <c r="B12" s="13" t="s">
        <v>39</v>
      </c>
      <c r="C12" s="12">
        <v>1400</v>
      </c>
      <c r="D12" s="12">
        <v>1200</v>
      </c>
      <c r="E12" s="25">
        <v>200</v>
      </c>
      <c r="F12" s="25">
        <f>D12+E12</f>
        <v>1400</v>
      </c>
      <c r="G12" s="47">
        <v>1</v>
      </c>
      <c r="H12" s="152"/>
      <c r="I12" s="154"/>
      <c r="J12" s="154"/>
      <c r="K12" s="153"/>
      <c r="L12" s="151">
        <v>1</v>
      </c>
      <c r="M12" s="152">
        <v>1</v>
      </c>
      <c r="N12" s="154"/>
      <c r="O12" s="153"/>
      <c r="P12" s="152"/>
      <c r="Q12" s="153">
        <v>1</v>
      </c>
      <c r="R12" s="152">
        <v>1</v>
      </c>
      <c r="S12" s="153"/>
    </row>
    <row r="13" spans="1:19" ht="20.25" customHeight="1">
      <c r="A13" s="46"/>
      <c r="B13" s="13" t="s">
        <v>140</v>
      </c>
      <c r="C13" s="12"/>
      <c r="D13" s="12"/>
      <c r="E13" s="25"/>
      <c r="F13" s="25"/>
      <c r="G13" s="47"/>
      <c r="H13" s="152"/>
      <c r="I13" s="154"/>
      <c r="J13" s="154"/>
      <c r="K13" s="153"/>
      <c r="L13" s="151"/>
      <c r="M13" s="152"/>
      <c r="N13" s="154"/>
      <c r="O13" s="153"/>
      <c r="P13" s="152"/>
      <c r="Q13" s="153"/>
      <c r="R13" s="152"/>
      <c r="S13" s="153"/>
    </row>
    <row r="14" spans="1:19" ht="20.25" customHeight="1">
      <c r="A14" s="46"/>
      <c r="B14" s="13" t="s">
        <v>141</v>
      </c>
      <c r="C14" s="12"/>
      <c r="D14" s="12"/>
      <c r="E14" s="25"/>
      <c r="F14" s="25"/>
      <c r="G14" s="47"/>
      <c r="H14" s="152"/>
      <c r="I14" s="154"/>
      <c r="J14" s="154"/>
      <c r="K14" s="153"/>
      <c r="L14" s="151"/>
      <c r="M14" s="152"/>
      <c r="N14" s="154"/>
      <c r="O14" s="153"/>
      <c r="P14" s="152"/>
      <c r="Q14" s="153"/>
      <c r="R14" s="152"/>
      <c r="S14" s="153"/>
    </row>
    <row r="15" spans="1:19" ht="20.25" customHeight="1">
      <c r="A15" s="46">
        <f>A12+1</f>
        <v>6</v>
      </c>
      <c r="B15" s="13" t="s">
        <v>40</v>
      </c>
      <c r="C15" s="12">
        <v>1700</v>
      </c>
      <c r="D15" s="12">
        <v>1200</v>
      </c>
      <c r="E15" s="25">
        <v>500</v>
      </c>
      <c r="F15" s="25">
        <f>D15+E15</f>
        <v>1700</v>
      </c>
      <c r="G15" s="47">
        <v>1</v>
      </c>
      <c r="H15" s="152"/>
      <c r="I15" s="154"/>
      <c r="J15" s="154"/>
      <c r="K15" s="153"/>
      <c r="L15" s="151">
        <v>1</v>
      </c>
      <c r="M15" s="152">
        <v>1</v>
      </c>
      <c r="N15" s="154"/>
      <c r="O15" s="153"/>
      <c r="P15" s="152"/>
      <c r="Q15" s="153">
        <v>1</v>
      </c>
      <c r="R15" s="152"/>
      <c r="S15" s="153">
        <v>1</v>
      </c>
    </row>
    <row r="16" spans="1:19" ht="16.5" customHeight="1">
      <c r="A16" s="46"/>
      <c r="B16" s="13" t="s">
        <v>140</v>
      </c>
      <c r="C16" s="12"/>
      <c r="D16" s="12"/>
      <c r="E16" s="25"/>
      <c r="F16" s="25"/>
      <c r="G16" s="47"/>
      <c r="H16" s="152"/>
      <c r="I16" s="154"/>
      <c r="J16" s="154"/>
      <c r="K16" s="153"/>
      <c r="L16" s="151"/>
      <c r="M16" s="152"/>
      <c r="N16" s="154"/>
      <c r="O16" s="153"/>
      <c r="P16" s="152"/>
      <c r="Q16" s="153"/>
      <c r="R16" s="152"/>
      <c r="S16" s="153"/>
    </row>
    <row r="17" spans="1:19" ht="16.5" customHeight="1">
      <c r="A17" s="46"/>
      <c r="B17" s="13" t="s">
        <v>141</v>
      </c>
      <c r="C17" s="12"/>
      <c r="D17" s="12"/>
      <c r="E17" s="25"/>
      <c r="F17" s="25"/>
      <c r="G17" s="47"/>
      <c r="H17" s="152"/>
      <c r="I17" s="154"/>
      <c r="J17" s="154"/>
      <c r="K17" s="153"/>
      <c r="L17" s="151"/>
      <c r="M17" s="152"/>
      <c r="N17" s="154"/>
      <c r="O17" s="153"/>
      <c r="P17" s="152"/>
      <c r="Q17" s="153"/>
      <c r="R17" s="152"/>
      <c r="S17" s="153"/>
    </row>
    <row r="18" spans="1:19" ht="20.25" customHeight="1">
      <c r="A18" s="46">
        <f>A15+1</f>
        <v>7</v>
      </c>
      <c r="B18" s="13" t="s">
        <v>1</v>
      </c>
      <c r="C18" s="12">
        <v>1050</v>
      </c>
      <c r="D18" s="12">
        <v>1050</v>
      </c>
      <c r="E18" s="25">
        <v>0</v>
      </c>
      <c r="F18" s="25">
        <f>D18+E18</f>
        <v>1050</v>
      </c>
      <c r="G18" s="47">
        <v>1</v>
      </c>
      <c r="H18" s="98"/>
      <c r="I18" s="47"/>
      <c r="J18" s="47"/>
      <c r="K18" s="111"/>
      <c r="L18" s="109">
        <v>1</v>
      </c>
      <c r="M18" s="98">
        <v>1</v>
      </c>
      <c r="N18" s="47"/>
      <c r="O18" s="111"/>
      <c r="P18" s="98"/>
      <c r="Q18" s="111">
        <v>1</v>
      </c>
      <c r="R18" s="98"/>
      <c r="S18" s="111">
        <v>1</v>
      </c>
    </row>
    <row r="19" spans="1:19" ht="20.25" customHeight="1">
      <c r="A19" s="46">
        <f>A18+1</f>
        <v>8</v>
      </c>
      <c r="B19" s="13" t="s">
        <v>41</v>
      </c>
      <c r="C19" s="12">
        <v>1000</v>
      </c>
      <c r="D19" s="12">
        <v>1000</v>
      </c>
      <c r="E19" s="25">
        <v>0</v>
      </c>
      <c r="F19" s="25">
        <f>D19+E19</f>
        <v>1000</v>
      </c>
      <c r="G19" s="47">
        <v>1</v>
      </c>
      <c r="H19" s="98"/>
      <c r="I19" s="47"/>
      <c r="J19" s="47"/>
      <c r="K19" s="111"/>
      <c r="L19" s="109">
        <v>1</v>
      </c>
      <c r="M19" s="98">
        <v>1</v>
      </c>
      <c r="N19" s="47"/>
      <c r="O19" s="111"/>
      <c r="P19" s="98"/>
      <c r="Q19" s="111">
        <v>1</v>
      </c>
      <c r="R19" s="98"/>
      <c r="S19" s="111">
        <v>1</v>
      </c>
    </row>
    <row r="20" spans="1:19" ht="20.25" customHeight="1">
      <c r="A20" s="46">
        <v>9</v>
      </c>
      <c r="B20" s="13" t="s">
        <v>3</v>
      </c>
      <c r="C20" s="12">
        <v>2000</v>
      </c>
      <c r="D20" s="12">
        <v>1150</v>
      </c>
      <c r="E20" s="25">
        <v>850</v>
      </c>
      <c r="F20" s="25">
        <f>D20+E20</f>
        <v>2000</v>
      </c>
      <c r="G20" s="47">
        <v>1</v>
      </c>
      <c r="H20" s="152"/>
      <c r="I20" s="154"/>
      <c r="J20" s="154"/>
      <c r="K20" s="153"/>
      <c r="L20" s="151">
        <v>1</v>
      </c>
      <c r="M20" s="152">
        <v>1</v>
      </c>
      <c r="N20" s="154"/>
      <c r="O20" s="153"/>
      <c r="P20" s="152"/>
      <c r="Q20" s="153">
        <v>1</v>
      </c>
      <c r="R20" s="152"/>
      <c r="S20" s="153">
        <v>1</v>
      </c>
    </row>
    <row r="21" spans="1:19" ht="15" customHeight="1">
      <c r="A21" s="46"/>
      <c r="B21" s="13" t="s">
        <v>140</v>
      </c>
      <c r="C21" s="12"/>
      <c r="D21" s="12"/>
      <c r="E21" s="25"/>
      <c r="F21" s="25"/>
      <c r="G21" s="47"/>
      <c r="H21" s="152"/>
      <c r="I21" s="154"/>
      <c r="J21" s="154"/>
      <c r="K21" s="153"/>
      <c r="L21" s="151"/>
      <c r="M21" s="152"/>
      <c r="N21" s="154"/>
      <c r="O21" s="153"/>
      <c r="P21" s="152"/>
      <c r="Q21" s="153"/>
      <c r="R21" s="152"/>
      <c r="S21" s="153"/>
    </row>
    <row r="22" spans="1:19" ht="15" customHeight="1">
      <c r="A22" s="46"/>
      <c r="B22" s="13" t="s">
        <v>141</v>
      </c>
      <c r="C22" s="12"/>
      <c r="D22" s="12"/>
      <c r="E22" s="25"/>
      <c r="F22" s="25"/>
      <c r="G22" s="47"/>
      <c r="H22" s="152"/>
      <c r="I22" s="154"/>
      <c r="J22" s="154"/>
      <c r="K22" s="153"/>
      <c r="L22" s="151"/>
      <c r="M22" s="152"/>
      <c r="N22" s="154"/>
      <c r="O22" s="153"/>
      <c r="P22" s="152"/>
      <c r="Q22" s="153"/>
      <c r="R22" s="152"/>
      <c r="S22" s="153"/>
    </row>
    <row r="23" spans="1:19" ht="20.25" customHeight="1">
      <c r="A23" s="46">
        <f>A20+1</f>
        <v>10</v>
      </c>
      <c r="B23" s="13" t="s">
        <v>4</v>
      </c>
      <c r="C23" s="12">
        <v>2000</v>
      </c>
      <c r="D23" s="12">
        <v>1200</v>
      </c>
      <c r="E23" s="25">
        <v>800</v>
      </c>
      <c r="F23" s="25">
        <f>D23+E23</f>
        <v>2000</v>
      </c>
      <c r="G23" s="47">
        <v>1</v>
      </c>
      <c r="H23" s="152"/>
      <c r="I23" s="154"/>
      <c r="J23" s="154"/>
      <c r="K23" s="153"/>
      <c r="L23" s="151">
        <v>1</v>
      </c>
      <c r="M23" s="152">
        <v>1</v>
      </c>
      <c r="N23" s="154"/>
      <c r="O23" s="153"/>
      <c r="P23" s="152"/>
      <c r="Q23" s="153">
        <v>1</v>
      </c>
      <c r="R23" s="152">
        <v>1</v>
      </c>
      <c r="S23" s="153"/>
    </row>
    <row r="24" spans="1:19" ht="12" customHeight="1">
      <c r="A24" s="46"/>
      <c r="B24" s="13" t="s">
        <v>140</v>
      </c>
      <c r="C24" s="12"/>
      <c r="D24" s="12"/>
      <c r="E24" s="25"/>
      <c r="F24" s="25"/>
      <c r="G24" s="47"/>
      <c r="H24" s="152"/>
      <c r="I24" s="154"/>
      <c r="J24" s="154"/>
      <c r="K24" s="153"/>
      <c r="L24" s="151"/>
      <c r="M24" s="152"/>
      <c r="N24" s="154"/>
      <c r="O24" s="153"/>
      <c r="P24" s="152"/>
      <c r="Q24" s="153"/>
      <c r="R24" s="152"/>
      <c r="S24" s="153"/>
    </row>
    <row r="25" spans="1:19" ht="9" customHeight="1">
      <c r="A25" s="46"/>
      <c r="B25" s="13" t="s">
        <v>141</v>
      </c>
      <c r="C25" s="12"/>
      <c r="D25" s="12"/>
      <c r="E25" s="25"/>
      <c r="F25" s="25"/>
      <c r="G25" s="47"/>
      <c r="H25" s="152"/>
      <c r="I25" s="154"/>
      <c r="J25" s="154"/>
      <c r="K25" s="153"/>
      <c r="L25" s="151"/>
      <c r="M25" s="152"/>
      <c r="N25" s="154"/>
      <c r="O25" s="153"/>
      <c r="P25" s="152"/>
      <c r="Q25" s="153"/>
      <c r="R25" s="152"/>
      <c r="S25" s="153"/>
    </row>
    <row r="26" spans="1:19" s="51" customFormat="1" ht="26.25" customHeight="1">
      <c r="A26" s="48"/>
      <c r="B26" s="48" t="s">
        <v>42</v>
      </c>
      <c r="C26" s="49">
        <f>SUM(C6:C23)</f>
        <v>13750</v>
      </c>
      <c r="D26" s="49">
        <f>SUM(D6:D23)</f>
        <v>10510</v>
      </c>
      <c r="E26" s="49">
        <f>SUM(E6:E23)</f>
        <v>3240</v>
      </c>
      <c r="F26" s="49">
        <f>SUM(F6:F23)</f>
        <v>13750</v>
      </c>
      <c r="G26" s="50">
        <f>SUM(G6:G25)</f>
        <v>10</v>
      </c>
      <c r="H26" s="82"/>
      <c r="I26" s="50"/>
      <c r="J26" s="50"/>
      <c r="K26" s="112"/>
      <c r="L26" s="110">
        <v>10</v>
      </c>
      <c r="M26" s="82">
        <v>9</v>
      </c>
      <c r="N26" s="50">
        <v>0</v>
      </c>
      <c r="O26" s="112">
        <v>1</v>
      </c>
      <c r="P26" s="112">
        <v>1</v>
      </c>
      <c r="Q26" s="112">
        <v>9</v>
      </c>
      <c r="R26" s="112">
        <v>4</v>
      </c>
      <c r="S26" s="112">
        <v>6</v>
      </c>
    </row>
    <row r="30" spans="5:6" ht="14.25">
      <c r="E30" s="81">
        <f>D26+E26</f>
        <v>13750</v>
      </c>
      <c r="F30" s="81"/>
    </row>
  </sheetData>
  <sheetProtection/>
  <mergeCells count="74">
    <mergeCell ref="O12:O14"/>
    <mergeCell ref="O15:O17"/>
    <mergeCell ref="O20:O22"/>
    <mergeCell ref="O23:O25"/>
    <mergeCell ref="H2:S2"/>
    <mergeCell ref="H1:S1"/>
    <mergeCell ref="P6:P8"/>
    <mergeCell ref="P12:P14"/>
    <mergeCell ref="P15:P17"/>
    <mergeCell ref="P20:P22"/>
    <mergeCell ref="P23:P25"/>
    <mergeCell ref="R6:R8"/>
    <mergeCell ref="R12:R14"/>
    <mergeCell ref="R15:R17"/>
    <mergeCell ref="R20:R22"/>
    <mergeCell ref="R23:R25"/>
    <mergeCell ref="H23:H25"/>
    <mergeCell ref="I23:I25"/>
    <mergeCell ref="J23:J25"/>
    <mergeCell ref="K23:K25"/>
    <mergeCell ref="N6:N8"/>
    <mergeCell ref="N12:N14"/>
    <mergeCell ref="N15:N17"/>
    <mergeCell ref="N20:N22"/>
    <mergeCell ref="N23:N25"/>
    <mergeCell ref="H15:H17"/>
    <mergeCell ref="I15:I17"/>
    <mergeCell ref="J15:J17"/>
    <mergeCell ref="K15:K17"/>
    <mergeCell ref="H20:H22"/>
    <mergeCell ref="I20:I22"/>
    <mergeCell ref="J20:J22"/>
    <mergeCell ref="K20:K22"/>
    <mergeCell ref="H6:H8"/>
    <mergeCell ref="I6:I8"/>
    <mergeCell ref="J6:J8"/>
    <mergeCell ref="K6:K8"/>
    <mergeCell ref="H12:H14"/>
    <mergeCell ref="I12:I14"/>
    <mergeCell ref="J12:J14"/>
    <mergeCell ref="K12:K14"/>
    <mergeCell ref="S6:S8"/>
    <mergeCell ref="S12:S14"/>
    <mergeCell ref="S15:S17"/>
    <mergeCell ref="S20:S22"/>
    <mergeCell ref="S23:S25"/>
    <mergeCell ref="O6:O8"/>
    <mergeCell ref="M23:M25"/>
    <mergeCell ref="M12:M14"/>
    <mergeCell ref="M15:M17"/>
    <mergeCell ref="M20:M22"/>
    <mergeCell ref="Q6:Q8"/>
    <mergeCell ref="Q12:Q14"/>
    <mergeCell ref="Q15:Q17"/>
    <mergeCell ref="Q20:Q22"/>
    <mergeCell ref="Q23:Q25"/>
    <mergeCell ref="L6:L8"/>
    <mergeCell ref="L12:L14"/>
    <mergeCell ref="L15:L17"/>
    <mergeCell ref="L20:L22"/>
    <mergeCell ref="L23:L25"/>
    <mergeCell ref="M6:M8"/>
    <mergeCell ref="R3:S3"/>
    <mergeCell ref="H3:K3"/>
    <mergeCell ref="L3:L4"/>
    <mergeCell ref="M3:O3"/>
    <mergeCell ref="P3:Q3"/>
    <mergeCell ref="D3:F3"/>
    <mergeCell ref="A1:G1"/>
    <mergeCell ref="A2:G2"/>
    <mergeCell ref="G3:G4"/>
    <mergeCell ref="A3:A4"/>
    <mergeCell ref="B3:B4"/>
    <mergeCell ref="C3:C4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5" r:id="rId1"/>
  <headerFooter>
    <oddFooter>&amp;L&amp;6&amp;Z&amp;F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24"/>
  <sheetViews>
    <sheetView view="pageBreakPreview" zoomScale="85" zoomScaleSheetLayoutView="85" zoomScalePageLayoutView="0" workbookViewId="0" topLeftCell="A1">
      <pane ySplit="2" topLeftCell="A21" activePane="bottomLeft" state="frozen"/>
      <selection pane="topLeft" activeCell="F32" sqref="F32"/>
      <selection pane="bottomLeft" activeCell="B14" sqref="B14"/>
    </sheetView>
  </sheetViews>
  <sheetFormatPr defaultColWidth="9.140625" defaultRowHeight="12.75"/>
  <cols>
    <col min="1" max="1" width="7.57421875" style="55" customWidth="1"/>
    <col min="2" max="2" width="13.28125" style="55" customWidth="1"/>
    <col min="3" max="3" width="13.8515625" style="55" customWidth="1"/>
    <col min="4" max="4" width="18.421875" style="56" customWidth="1"/>
    <col min="5" max="5" width="12.57421875" style="56" customWidth="1"/>
    <col min="6" max="7" width="14.57421875" style="57" customWidth="1"/>
    <col min="8" max="8" width="20.57421875" style="57" customWidth="1"/>
    <col min="9" max="9" width="13.421875" style="57" customWidth="1"/>
    <col min="10" max="10" width="24.8515625" style="57" customWidth="1"/>
    <col min="11" max="11" width="12.57421875" style="57" customWidth="1"/>
    <col min="12" max="12" width="16.00390625" style="56" hidden="1" customWidth="1"/>
    <col min="13" max="16384" width="9.140625" style="56" customWidth="1"/>
  </cols>
  <sheetData>
    <row r="2" spans="1:11" s="53" customFormat="1" ht="40.5" customHeight="1">
      <c r="A2" s="131" t="s">
        <v>103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s="53" customFormat="1" ht="18">
      <c r="A3" s="145" t="s">
        <v>140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2" s="53" customFormat="1" ht="14.25">
      <c r="A4" s="156" t="s">
        <v>63</v>
      </c>
      <c r="B4" s="156" t="s">
        <v>64</v>
      </c>
      <c r="C4" s="156" t="s">
        <v>123</v>
      </c>
      <c r="D4" s="156" t="s">
        <v>65</v>
      </c>
      <c r="E4" s="156" t="s">
        <v>66</v>
      </c>
      <c r="F4" s="156" t="s">
        <v>67</v>
      </c>
      <c r="G4" s="156"/>
      <c r="H4" s="156" t="s">
        <v>124</v>
      </c>
      <c r="I4" s="156" t="s">
        <v>69</v>
      </c>
      <c r="J4" s="156"/>
      <c r="K4" s="156"/>
      <c r="L4" s="157" t="s">
        <v>94</v>
      </c>
    </row>
    <row r="5" spans="1:12" s="53" customFormat="1" ht="71.25" customHeight="1">
      <c r="A5" s="156"/>
      <c r="B5" s="156"/>
      <c r="C5" s="156"/>
      <c r="D5" s="156"/>
      <c r="E5" s="156"/>
      <c r="F5" s="68" t="s">
        <v>148</v>
      </c>
      <c r="G5" s="68" t="s">
        <v>71</v>
      </c>
      <c r="H5" s="156"/>
      <c r="I5" s="68" t="s">
        <v>72</v>
      </c>
      <c r="J5" s="68" t="s">
        <v>73</v>
      </c>
      <c r="K5" s="68" t="s">
        <v>125</v>
      </c>
      <c r="L5" s="157"/>
    </row>
    <row r="6" spans="1:12" s="54" customFormat="1" ht="57">
      <c r="A6" s="46">
        <v>1</v>
      </c>
      <c r="B6" s="46" t="s">
        <v>78</v>
      </c>
      <c r="C6" s="46" t="s">
        <v>92</v>
      </c>
      <c r="D6" s="13" t="s">
        <v>53</v>
      </c>
      <c r="E6" s="46" t="s">
        <v>74</v>
      </c>
      <c r="F6" s="12">
        <f>'19 MCH ABS '!D12</f>
        <v>1200</v>
      </c>
      <c r="G6" s="12">
        <v>733.79</v>
      </c>
      <c r="H6" s="13" t="s">
        <v>54</v>
      </c>
      <c r="I6" s="46" t="s">
        <v>116</v>
      </c>
      <c r="J6" s="79" t="s">
        <v>145</v>
      </c>
      <c r="K6" s="46"/>
      <c r="L6" s="89" t="s">
        <v>95</v>
      </c>
    </row>
    <row r="7" spans="1:12" s="84" customFormat="1" ht="43.5" customHeight="1">
      <c r="A7" s="46">
        <v>2</v>
      </c>
      <c r="B7" s="46" t="s">
        <v>97</v>
      </c>
      <c r="C7" s="46" t="s">
        <v>93</v>
      </c>
      <c r="D7" s="13" t="s">
        <v>48</v>
      </c>
      <c r="E7" s="46" t="s">
        <v>104</v>
      </c>
      <c r="F7" s="12">
        <v>300</v>
      </c>
      <c r="G7" s="12">
        <v>204.05</v>
      </c>
      <c r="H7" s="13" t="s">
        <v>49</v>
      </c>
      <c r="I7" s="46" t="s">
        <v>117</v>
      </c>
      <c r="J7" s="79" t="s">
        <v>129</v>
      </c>
      <c r="K7" s="46"/>
      <c r="L7" s="89" t="s">
        <v>95</v>
      </c>
    </row>
    <row r="8" spans="1:12" s="15" customFormat="1" ht="42.75">
      <c r="A8" s="46">
        <v>3</v>
      </c>
      <c r="B8" s="24" t="s">
        <v>81</v>
      </c>
      <c r="C8" s="24" t="s">
        <v>92</v>
      </c>
      <c r="D8" s="26" t="s">
        <v>60</v>
      </c>
      <c r="E8" s="24" t="s">
        <v>74</v>
      </c>
      <c r="F8" s="25">
        <f>'19 MCH ABS '!D20</f>
        <v>1150</v>
      </c>
      <c r="G8" s="25">
        <v>1042.68</v>
      </c>
      <c r="H8" s="26" t="s">
        <v>61</v>
      </c>
      <c r="I8" s="46" t="s">
        <v>118</v>
      </c>
      <c r="J8" s="79" t="s">
        <v>145</v>
      </c>
      <c r="K8" s="46"/>
      <c r="L8" s="90" t="s">
        <v>95</v>
      </c>
    </row>
    <row r="9" spans="1:12" s="54" customFormat="1" ht="42.75">
      <c r="A9" s="46">
        <v>4</v>
      </c>
      <c r="B9" s="46" t="s">
        <v>82</v>
      </c>
      <c r="C9" s="46" t="s">
        <v>92</v>
      </c>
      <c r="D9" s="13" t="s">
        <v>62</v>
      </c>
      <c r="E9" s="46" t="s">
        <v>74</v>
      </c>
      <c r="F9" s="12">
        <f>'19 MCH ABS '!D23</f>
        <v>1200</v>
      </c>
      <c r="G9" s="12">
        <v>930.19</v>
      </c>
      <c r="H9" s="13" t="s">
        <v>89</v>
      </c>
      <c r="I9" s="46" t="s">
        <v>119</v>
      </c>
      <c r="J9" s="79" t="s">
        <v>145</v>
      </c>
      <c r="K9" s="46"/>
      <c r="L9" s="89" t="s">
        <v>95</v>
      </c>
    </row>
    <row r="10" spans="1:12" s="54" customFormat="1" ht="42.75">
      <c r="A10" s="46">
        <v>5</v>
      </c>
      <c r="B10" s="46" t="s">
        <v>76</v>
      </c>
      <c r="C10" s="46" t="s">
        <v>92</v>
      </c>
      <c r="D10" s="13" t="s">
        <v>50</v>
      </c>
      <c r="E10" s="46" t="s">
        <v>74</v>
      </c>
      <c r="F10" s="12">
        <v>1000</v>
      </c>
      <c r="G10" s="12">
        <v>704.78</v>
      </c>
      <c r="H10" s="13" t="s">
        <v>51</v>
      </c>
      <c r="I10" s="46" t="s">
        <v>122</v>
      </c>
      <c r="J10" s="79" t="s">
        <v>127</v>
      </c>
      <c r="K10" s="46"/>
      <c r="L10" s="89" t="s">
        <v>95</v>
      </c>
    </row>
    <row r="11" spans="1:12" s="54" customFormat="1" ht="42.75">
      <c r="A11" s="46">
        <v>6</v>
      </c>
      <c r="B11" s="46" t="s">
        <v>77</v>
      </c>
      <c r="C11" s="46" t="s">
        <v>92</v>
      </c>
      <c r="D11" s="13" t="s">
        <v>52</v>
      </c>
      <c r="E11" s="46" t="s">
        <v>74</v>
      </c>
      <c r="F11" s="12">
        <v>1300</v>
      </c>
      <c r="G11" s="12">
        <v>749.51</v>
      </c>
      <c r="H11" s="13" t="s">
        <v>51</v>
      </c>
      <c r="I11" s="46" t="s">
        <v>122</v>
      </c>
      <c r="J11" s="79" t="s">
        <v>151</v>
      </c>
      <c r="K11" s="46"/>
      <c r="L11" s="89" t="s">
        <v>95</v>
      </c>
    </row>
    <row r="12" spans="1:12" s="54" customFormat="1" ht="53.25" customHeight="1">
      <c r="A12" s="46">
        <v>7</v>
      </c>
      <c r="B12" s="46" t="s">
        <v>91</v>
      </c>
      <c r="C12" s="46" t="s">
        <v>92</v>
      </c>
      <c r="D12" s="13" t="s">
        <v>57</v>
      </c>
      <c r="E12" s="46" t="s">
        <v>74</v>
      </c>
      <c r="F12" s="12">
        <v>1050</v>
      </c>
      <c r="G12" s="12">
        <v>832.88</v>
      </c>
      <c r="H12" s="13" t="s">
        <v>113</v>
      </c>
      <c r="I12" s="46" t="s">
        <v>121</v>
      </c>
      <c r="J12" s="79" t="s">
        <v>151</v>
      </c>
      <c r="K12" s="46"/>
      <c r="L12" s="89" t="s">
        <v>95</v>
      </c>
    </row>
    <row r="13" spans="1:12" s="54" customFormat="1" ht="42.75">
      <c r="A13" s="46">
        <v>8</v>
      </c>
      <c r="B13" s="46" t="s">
        <v>79</v>
      </c>
      <c r="C13" s="46" t="s">
        <v>92</v>
      </c>
      <c r="D13" s="13" t="s">
        <v>55</v>
      </c>
      <c r="E13" s="46" t="s">
        <v>74</v>
      </c>
      <c r="F13" s="12">
        <f>'19 MCH ABS '!D15</f>
        <v>1200</v>
      </c>
      <c r="G13" s="12">
        <v>771.75</v>
      </c>
      <c r="H13" s="13" t="s">
        <v>56</v>
      </c>
      <c r="I13" s="46" t="s">
        <v>128</v>
      </c>
      <c r="J13" s="79" t="s">
        <v>151</v>
      </c>
      <c r="K13" s="46"/>
      <c r="L13" s="89" t="s">
        <v>95</v>
      </c>
    </row>
    <row r="14" spans="1:12" s="54" customFormat="1" ht="42.75">
      <c r="A14" s="46">
        <v>9</v>
      </c>
      <c r="B14" s="46" t="s">
        <v>80</v>
      </c>
      <c r="C14" s="46" t="s">
        <v>92</v>
      </c>
      <c r="D14" s="13" t="s">
        <v>58</v>
      </c>
      <c r="E14" s="46" t="s">
        <v>74</v>
      </c>
      <c r="F14" s="12">
        <v>1000</v>
      </c>
      <c r="G14" s="12">
        <v>601.74</v>
      </c>
      <c r="H14" s="13" t="s">
        <v>59</v>
      </c>
      <c r="I14" s="46" t="s">
        <v>128</v>
      </c>
      <c r="J14" s="79" t="s">
        <v>151</v>
      </c>
      <c r="K14" s="46"/>
      <c r="L14" s="89" t="s">
        <v>95</v>
      </c>
    </row>
    <row r="15" spans="1:12" s="54" customFormat="1" ht="41.25" customHeight="1">
      <c r="A15" s="46">
        <v>10</v>
      </c>
      <c r="B15" s="46" t="s">
        <v>75</v>
      </c>
      <c r="C15" s="46" t="s">
        <v>93</v>
      </c>
      <c r="D15" s="13" t="s">
        <v>47</v>
      </c>
      <c r="E15" s="46" t="s">
        <v>74</v>
      </c>
      <c r="F15" s="12">
        <f>'19 MCH ABS '!D6</f>
        <v>1110</v>
      </c>
      <c r="G15" s="12">
        <v>350.03</v>
      </c>
      <c r="H15" s="13" t="s">
        <v>83</v>
      </c>
      <c r="I15" s="46"/>
      <c r="J15" s="79" t="s">
        <v>149</v>
      </c>
      <c r="K15" s="46" t="s">
        <v>120</v>
      </c>
      <c r="L15" s="89" t="s">
        <v>96</v>
      </c>
    </row>
    <row r="16" spans="1:12" s="54" customFormat="1" ht="17.25" customHeight="1">
      <c r="A16" s="46"/>
      <c r="B16" s="46"/>
      <c r="C16" s="46"/>
      <c r="D16" s="69" t="s">
        <v>42</v>
      </c>
      <c r="E16" s="46"/>
      <c r="F16" s="70">
        <f>SUM(F6:F15)</f>
        <v>10510</v>
      </c>
      <c r="G16" s="70">
        <f>SUM(G6:G15)</f>
        <v>6921.4</v>
      </c>
      <c r="H16" s="13"/>
      <c r="I16" s="70"/>
      <c r="J16" s="79"/>
      <c r="K16" s="46"/>
      <c r="L16" s="89"/>
    </row>
    <row r="17" spans="1:11" ht="18">
      <c r="A17" s="155" t="s">
        <v>141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8" spans="1:11" ht="26.25" customHeight="1">
      <c r="A18" s="46">
        <v>1</v>
      </c>
      <c r="B18" s="46" t="s">
        <v>75</v>
      </c>
      <c r="C18" s="46" t="s">
        <v>93</v>
      </c>
      <c r="D18" s="13" t="s">
        <v>47</v>
      </c>
      <c r="E18" s="46" t="s">
        <v>74</v>
      </c>
      <c r="F18" s="12">
        <f>'19 MCH ABS '!E6</f>
        <v>890</v>
      </c>
      <c r="G18" s="12"/>
      <c r="H18" s="13"/>
      <c r="I18" s="46"/>
      <c r="J18" s="79" t="s">
        <v>114</v>
      </c>
      <c r="K18" s="91"/>
    </row>
    <row r="19" spans="1:11" ht="40.5" customHeight="1">
      <c r="A19" s="46">
        <v>2</v>
      </c>
      <c r="B19" s="46" t="s">
        <v>78</v>
      </c>
      <c r="C19" s="46" t="s">
        <v>92</v>
      </c>
      <c r="D19" s="13" t="s">
        <v>53</v>
      </c>
      <c r="E19" s="46" t="s">
        <v>74</v>
      </c>
      <c r="F19" s="12">
        <f>'19 MCH ABS '!E12</f>
        <v>200</v>
      </c>
      <c r="G19" s="12"/>
      <c r="H19" s="13"/>
      <c r="I19" s="46"/>
      <c r="J19" s="79" t="s">
        <v>150</v>
      </c>
      <c r="K19" s="91"/>
    </row>
    <row r="20" spans="1:11" ht="28.5">
      <c r="A20" s="46">
        <v>3</v>
      </c>
      <c r="B20" s="46" t="s">
        <v>79</v>
      </c>
      <c r="C20" s="46" t="s">
        <v>92</v>
      </c>
      <c r="D20" s="13" t="s">
        <v>55</v>
      </c>
      <c r="E20" s="46" t="s">
        <v>74</v>
      </c>
      <c r="F20" s="12">
        <f>'19 MCH ABS '!E15</f>
        <v>500</v>
      </c>
      <c r="G20" s="12"/>
      <c r="H20" s="13"/>
      <c r="I20" s="46"/>
      <c r="J20" s="79" t="s">
        <v>114</v>
      </c>
      <c r="K20" s="46"/>
    </row>
    <row r="21" spans="1:11" ht="21.75" customHeight="1">
      <c r="A21" s="46">
        <v>4</v>
      </c>
      <c r="B21" s="24" t="s">
        <v>81</v>
      </c>
      <c r="C21" s="24" t="s">
        <v>92</v>
      </c>
      <c r="D21" s="26" t="s">
        <v>60</v>
      </c>
      <c r="E21" s="24" t="s">
        <v>74</v>
      </c>
      <c r="F21" s="25">
        <f>'19 MCH ABS '!E20</f>
        <v>850</v>
      </c>
      <c r="G21" s="25"/>
      <c r="H21" s="26"/>
      <c r="I21" s="46"/>
      <c r="J21" s="79" t="s">
        <v>114</v>
      </c>
      <c r="K21" s="46"/>
    </row>
    <row r="22" spans="1:11" ht="28.5">
      <c r="A22" s="46">
        <v>5</v>
      </c>
      <c r="B22" s="46" t="s">
        <v>82</v>
      </c>
      <c r="C22" s="46" t="s">
        <v>92</v>
      </c>
      <c r="D22" s="13" t="s">
        <v>62</v>
      </c>
      <c r="E22" s="46" t="s">
        <v>74</v>
      </c>
      <c r="F22" s="12">
        <f>'19 MCH ABS '!E23</f>
        <v>800</v>
      </c>
      <c r="G22" s="12"/>
      <c r="H22" s="13"/>
      <c r="I22" s="46"/>
      <c r="J22" s="79" t="s">
        <v>114</v>
      </c>
      <c r="K22" s="46"/>
    </row>
    <row r="23" spans="1:12" s="54" customFormat="1" ht="28.5" customHeight="1">
      <c r="A23" s="46"/>
      <c r="B23" s="46"/>
      <c r="C23" s="46"/>
      <c r="D23" s="69" t="s">
        <v>42</v>
      </c>
      <c r="E23" s="46"/>
      <c r="F23" s="70">
        <f>SUM(F18:F22)</f>
        <v>3240</v>
      </c>
      <c r="G23" s="70">
        <f>SUM(G18:G22)</f>
        <v>0</v>
      </c>
      <c r="H23" s="13"/>
      <c r="I23" s="70"/>
      <c r="J23" s="79"/>
      <c r="K23" s="46"/>
      <c r="L23" s="89"/>
    </row>
    <row r="24" spans="1:12" s="54" customFormat="1" ht="28.5" customHeight="1">
      <c r="A24" s="46"/>
      <c r="B24" s="46"/>
      <c r="C24" s="46"/>
      <c r="D24" s="69" t="s">
        <v>144</v>
      </c>
      <c r="E24" s="46"/>
      <c r="F24" s="70">
        <f>F16+F23</f>
        <v>13750</v>
      </c>
      <c r="G24" s="70">
        <f>G16+G23</f>
        <v>6921.4</v>
      </c>
      <c r="H24" s="13"/>
      <c r="I24" s="70"/>
      <c r="J24" s="79"/>
      <c r="K24" s="46"/>
      <c r="L24" s="89"/>
    </row>
  </sheetData>
  <sheetProtection/>
  <mergeCells count="12">
    <mergeCell ref="A2:K2"/>
    <mergeCell ref="A4:A5"/>
    <mergeCell ref="B4:B5"/>
    <mergeCell ref="C4:C5"/>
    <mergeCell ref="D4:D5"/>
    <mergeCell ref="A3:K3"/>
    <mergeCell ref="A17:K17"/>
    <mergeCell ref="E4:E5"/>
    <mergeCell ref="F4:G4"/>
    <mergeCell ref="H4:H5"/>
    <mergeCell ref="I4:K4"/>
    <mergeCell ref="L4:L5"/>
  </mergeCells>
  <printOptions horizontalCentered="1"/>
  <pageMargins left="0.433070866141732" right="0.433070866141732" top="0.748031496062992" bottom="0.511811023622047" header="0.31496062992126" footer="0.31496062992126"/>
  <pageSetup horizontalDpi="300" verticalDpi="300" orientation="landscape" paperSize="5" r:id="rId1"/>
  <headerFooter>
    <oddHeader>&amp;R&amp;P</oddHeader>
    <oddFooter>&amp;L&amp;6&amp;Z&amp;F&amp;R&amp;8 19 MCHs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"/>
  <sheetViews>
    <sheetView view="pageBreakPreview" zoomScale="70" zoomScaleSheetLayoutView="70" zoomScalePageLayoutView="0" workbookViewId="0" topLeftCell="A1">
      <pane ySplit="5" topLeftCell="A6" activePane="bottomLeft" state="frozen"/>
      <selection pane="topLeft" activeCell="F32" sqref="F32"/>
      <selection pane="bottomLeft" activeCell="K22" sqref="K22"/>
    </sheetView>
  </sheetViews>
  <sheetFormatPr defaultColWidth="9.140625" defaultRowHeight="12.75"/>
  <cols>
    <col min="1" max="1" width="4.8515625" style="44" customWidth="1"/>
    <col min="2" max="2" width="11.7109375" style="43" customWidth="1"/>
    <col min="3" max="3" width="14.8515625" style="44" customWidth="1"/>
    <col min="4" max="4" width="12.8515625" style="44" customWidth="1"/>
    <col min="5" max="5" width="10.28125" style="44" customWidth="1"/>
    <col min="6" max="6" width="10.57421875" style="44" customWidth="1"/>
    <col min="7" max="7" width="10.28125" style="44" customWidth="1"/>
    <col min="8" max="9" width="8.57421875" style="44" customWidth="1"/>
    <col min="10" max="10" width="7.28125" style="44" customWidth="1"/>
    <col min="11" max="11" width="9.7109375" style="44" customWidth="1"/>
    <col min="12" max="13" width="10.140625" style="44" customWidth="1"/>
    <col min="14" max="14" width="12.140625" style="44" customWidth="1"/>
    <col min="15" max="15" width="5.421875" style="44" customWidth="1"/>
    <col min="16" max="16" width="6.8515625" style="44" customWidth="1"/>
    <col min="17" max="17" width="8.421875" style="44" customWidth="1"/>
    <col min="18" max="18" width="12.57421875" style="44" customWidth="1"/>
    <col min="19" max="16384" width="9.140625" style="43" customWidth="1"/>
  </cols>
  <sheetData>
    <row r="1" spans="1:18" ht="20.25" customHeight="1">
      <c r="A1" s="130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8" customHeight="1">
      <c r="A2" s="131" t="s">
        <v>112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8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45" customFormat="1" ht="28.5" customHeight="1">
      <c r="A4" s="132" t="s">
        <v>17</v>
      </c>
      <c r="B4" s="132" t="s">
        <v>33</v>
      </c>
      <c r="C4" s="132" t="s">
        <v>43</v>
      </c>
      <c r="D4" s="127" t="s">
        <v>133</v>
      </c>
      <c r="E4" s="128" t="s">
        <v>134</v>
      </c>
      <c r="F4" s="129" t="s">
        <v>130</v>
      </c>
      <c r="G4" s="133" t="s">
        <v>153</v>
      </c>
      <c r="H4" s="127"/>
      <c r="I4" s="127"/>
      <c r="J4" s="134"/>
      <c r="K4" s="135" t="s">
        <v>154</v>
      </c>
      <c r="L4" s="136" t="s">
        <v>155</v>
      </c>
      <c r="M4" s="137"/>
      <c r="N4" s="138"/>
      <c r="O4" s="133" t="s">
        <v>131</v>
      </c>
      <c r="P4" s="134"/>
      <c r="Q4" s="133" t="s">
        <v>132</v>
      </c>
      <c r="R4" s="134"/>
    </row>
    <row r="5" spans="1:18" s="45" customFormat="1" ht="45.75" customHeight="1">
      <c r="A5" s="132"/>
      <c r="B5" s="132"/>
      <c r="C5" s="132"/>
      <c r="D5" s="127"/>
      <c r="E5" s="128"/>
      <c r="F5" s="129"/>
      <c r="G5" s="95" t="s">
        <v>156</v>
      </c>
      <c r="H5" s="87" t="s">
        <v>157</v>
      </c>
      <c r="I5" s="87" t="s">
        <v>158</v>
      </c>
      <c r="J5" s="96" t="s">
        <v>159</v>
      </c>
      <c r="K5" s="135"/>
      <c r="L5" s="95" t="s">
        <v>160</v>
      </c>
      <c r="M5" s="87" t="s">
        <v>35</v>
      </c>
      <c r="N5" s="96" t="s">
        <v>6</v>
      </c>
      <c r="O5" s="95" t="s">
        <v>135</v>
      </c>
      <c r="P5" s="96" t="s">
        <v>136</v>
      </c>
      <c r="Q5" s="95" t="s">
        <v>137</v>
      </c>
      <c r="R5" s="96" t="s">
        <v>138</v>
      </c>
    </row>
    <row r="6" spans="1:18" s="45" customFormat="1" ht="30.75" customHeight="1">
      <c r="A6" s="1">
        <v>1</v>
      </c>
      <c r="B6" s="1">
        <v>2</v>
      </c>
      <c r="C6" s="1">
        <v>3</v>
      </c>
      <c r="D6" s="1">
        <v>4</v>
      </c>
      <c r="E6" s="42">
        <v>5</v>
      </c>
      <c r="F6" s="108">
        <v>6</v>
      </c>
      <c r="G6" s="85">
        <v>7</v>
      </c>
      <c r="H6" s="1">
        <v>8</v>
      </c>
      <c r="I6" s="1">
        <v>9</v>
      </c>
      <c r="J6" s="97">
        <v>10</v>
      </c>
      <c r="K6" s="88">
        <v>11</v>
      </c>
      <c r="L6" s="85">
        <v>12</v>
      </c>
      <c r="M6" s="1">
        <v>13</v>
      </c>
      <c r="N6" s="97">
        <v>14</v>
      </c>
      <c r="O6" s="85">
        <v>15</v>
      </c>
      <c r="P6" s="97">
        <v>16</v>
      </c>
      <c r="Q6" s="85">
        <v>17</v>
      </c>
      <c r="R6" s="97">
        <v>18</v>
      </c>
    </row>
    <row r="7" spans="1:18" ht="33" customHeight="1">
      <c r="A7" s="46">
        <v>1</v>
      </c>
      <c r="B7" s="13" t="s">
        <v>39</v>
      </c>
      <c r="C7" s="12">
        <v>2000</v>
      </c>
      <c r="D7" s="12"/>
      <c r="E7" s="93"/>
      <c r="F7" s="109">
        <v>1</v>
      </c>
      <c r="G7" s="106"/>
      <c r="H7" s="12"/>
      <c r="I7" s="12"/>
      <c r="J7" s="99"/>
      <c r="K7" s="104">
        <v>1</v>
      </c>
      <c r="L7" s="106"/>
      <c r="M7" s="46">
        <v>1</v>
      </c>
      <c r="N7" s="99"/>
      <c r="O7" s="106"/>
      <c r="P7" s="114">
        <v>1</v>
      </c>
      <c r="Q7" s="106"/>
      <c r="R7" s="114">
        <v>1</v>
      </c>
    </row>
    <row r="8" spans="1:18" ht="33" customHeight="1">
      <c r="A8" s="46">
        <v>2</v>
      </c>
      <c r="B8" s="13" t="s">
        <v>41</v>
      </c>
      <c r="C8" s="12">
        <v>2000</v>
      </c>
      <c r="D8" s="12"/>
      <c r="E8" s="93"/>
      <c r="F8" s="109">
        <v>1</v>
      </c>
      <c r="G8" s="106"/>
      <c r="H8" s="12"/>
      <c r="I8" s="12"/>
      <c r="J8" s="99"/>
      <c r="K8" s="104">
        <v>1</v>
      </c>
      <c r="L8" s="106"/>
      <c r="M8" s="46">
        <v>1</v>
      </c>
      <c r="N8" s="99"/>
      <c r="O8" s="106"/>
      <c r="P8" s="114">
        <v>1</v>
      </c>
      <c r="Q8" s="106"/>
      <c r="R8" s="114">
        <v>1</v>
      </c>
    </row>
    <row r="9" spans="1:18" s="51" customFormat="1" ht="33" customHeight="1">
      <c r="A9" s="48"/>
      <c r="B9" s="48" t="s">
        <v>42</v>
      </c>
      <c r="C9" s="49">
        <f>SUM(C7:C8)</f>
        <v>4000</v>
      </c>
      <c r="D9" s="49"/>
      <c r="E9" s="94"/>
      <c r="F9" s="110">
        <f>SUM(F7:F8)</f>
        <v>2</v>
      </c>
      <c r="G9" s="107"/>
      <c r="H9" s="49"/>
      <c r="I9" s="49"/>
      <c r="J9" s="100"/>
      <c r="K9" s="105">
        <f>SUM(K7:K8)</f>
        <v>2</v>
      </c>
      <c r="L9" s="107"/>
      <c r="M9" s="50">
        <f>SUM(M7:M8)</f>
        <v>2</v>
      </c>
      <c r="N9" s="100"/>
      <c r="O9" s="107"/>
      <c r="P9" s="112">
        <f>SUM(P7:P8)</f>
        <v>2</v>
      </c>
      <c r="Q9" s="107"/>
      <c r="R9" s="112">
        <f>SUM(R7:R8)</f>
        <v>2</v>
      </c>
    </row>
    <row r="17" s="44" customFormat="1" ht="14.25">
      <c r="B17" s="43"/>
    </row>
  </sheetData>
  <sheetProtection/>
  <mergeCells count="13">
    <mergeCell ref="L4:N4"/>
    <mergeCell ref="O4:P4"/>
    <mergeCell ref="Q4:R4"/>
    <mergeCell ref="D4:D5"/>
    <mergeCell ref="E4:E5"/>
    <mergeCell ref="F4:F5"/>
    <mergeCell ref="A1:R1"/>
    <mergeCell ref="A2:R2"/>
    <mergeCell ref="A4:A5"/>
    <mergeCell ref="B4:B5"/>
    <mergeCell ref="C4:C5"/>
    <mergeCell ref="G4:J4"/>
    <mergeCell ref="K4:K5"/>
  </mergeCells>
  <printOptions horizontalCentered="1"/>
  <pageMargins left="0.09" right="0.16" top="0.7480314960629921" bottom="0.7480314960629921" header="0.31496062992125984" footer="0.31496062992125984"/>
  <pageSetup horizontalDpi="300" verticalDpi="300" orientation="landscape" paperSize="5" r:id="rId1"/>
  <headerFooter>
    <oddFooter>&amp;L&amp;6&amp;Z&amp;F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115" zoomScaleNormal="85" zoomScaleSheetLayoutView="115" zoomScalePageLayoutView="0" workbookViewId="0" topLeftCell="A4">
      <selection activeCell="P4" sqref="P4"/>
    </sheetView>
  </sheetViews>
  <sheetFormatPr defaultColWidth="9.140625" defaultRowHeight="12.75"/>
  <cols>
    <col min="1" max="3" width="7.57421875" style="64" customWidth="1"/>
    <col min="4" max="4" width="27.28125" style="65" customWidth="1"/>
    <col min="5" max="5" width="14.8515625" style="66" customWidth="1"/>
    <col min="6" max="6" width="11.28125" style="64" customWidth="1"/>
    <col min="7" max="7" width="12.57421875" style="64" customWidth="1"/>
    <col min="8" max="8" width="15.7109375" style="64" customWidth="1"/>
    <col min="9" max="9" width="13.00390625" style="64" customWidth="1"/>
    <col min="10" max="10" width="15.140625" style="64" customWidth="1"/>
    <col min="11" max="11" width="12.140625" style="64" customWidth="1"/>
    <col min="12" max="13" width="9.7109375" style="65" bestFit="1" customWidth="1"/>
    <col min="14" max="16384" width="9.140625" style="65" customWidth="1"/>
  </cols>
  <sheetData>
    <row r="1" spans="1:11" s="59" customFormat="1" ht="48" customHeight="1">
      <c r="A1" s="141" t="s">
        <v>112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59" customFormat="1" ht="36.75" customHeight="1">
      <c r="A2" s="140" t="s">
        <v>63</v>
      </c>
      <c r="B2" s="140" t="s">
        <v>64</v>
      </c>
      <c r="C2" s="140" t="s">
        <v>123</v>
      </c>
      <c r="D2" s="140" t="s">
        <v>65</v>
      </c>
      <c r="E2" s="140" t="s">
        <v>66</v>
      </c>
      <c r="F2" s="142" t="s">
        <v>67</v>
      </c>
      <c r="G2" s="142"/>
      <c r="H2" s="140" t="s">
        <v>68</v>
      </c>
      <c r="I2" s="142" t="s">
        <v>69</v>
      </c>
      <c r="J2" s="142"/>
      <c r="K2" s="142"/>
    </row>
    <row r="3" spans="1:11" s="59" customFormat="1" ht="66.75" customHeight="1">
      <c r="A3" s="140"/>
      <c r="B3" s="140"/>
      <c r="C3" s="140"/>
      <c r="D3" s="140"/>
      <c r="E3" s="140"/>
      <c r="F3" s="83" t="s">
        <v>70</v>
      </c>
      <c r="G3" s="83" t="s">
        <v>71</v>
      </c>
      <c r="H3" s="140"/>
      <c r="I3" s="83" t="s">
        <v>72</v>
      </c>
      <c r="J3" s="68" t="s">
        <v>73</v>
      </c>
      <c r="K3" s="83" t="s">
        <v>105</v>
      </c>
    </row>
    <row r="4" spans="1:11" s="15" customFormat="1" ht="96" customHeight="1">
      <c r="A4" s="24">
        <v>1</v>
      </c>
      <c r="B4" s="24" t="s">
        <v>78</v>
      </c>
      <c r="C4" s="24"/>
      <c r="D4" s="26" t="s">
        <v>109</v>
      </c>
      <c r="E4" s="24" t="s">
        <v>108</v>
      </c>
      <c r="F4" s="25">
        <v>2000</v>
      </c>
      <c r="G4" s="25"/>
      <c r="H4" s="25"/>
      <c r="I4" s="77"/>
      <c r="J4" s="79" t="s">
        <v>126</v>
      </c>
      <c r="K4" s="25"/>
    </row>
    <row r="5" spans="1:13" s="15" customFormat="1" ht="96" customHeight="1">
      <c r="A5" s="24">
        <f>A4+1</f>
        <v>2</v>
      </c>
      <c r="B5" s="24" t="s">
        <v>80</v>
      </c>
      <c r="C5" s="24"/>
      <c r="D5" s="26" t="s">
        <v>111</v>
      </c>
      <c r="E5" s="24" t="s">
        <v>110</v>
      </c>
      <c r="F5" s="25">
        <v>2000</v>
      </c>
      <c r="G5" s="25"/>
      <c r="H5" s="25"/>
      <c r="I5" s="77"/>
      <c r="J5" s="79" t="s">
        <v>126</v>
      </c>
      <c r="K5" s="25"/>
      <c r="M5" s="75"/>
    </row>
    <row r="6" spans="1:11" s="63" customFormat="1" ht="22.5" customHeight="1">
      <c r="A6" s="36"/>
      <c r="B6" s="36"/>
      <c r="C6" s="36"/>
      <c r="D6" s="18" t="s">
        <v>45</v>
      </c>
      <c r="E6" s="61"/>
      <c r="F6" s="62">
        <f>SUM(F4:F5)</f>
        <v>4000</v>
      </c>
      <c r="G6" s="62">
        <f>SUM(G4:G5)</f>
        <v>0</v>
      </c>
      <c r="H6" s="62"/>
      <c r="I6" s="62"/>
      <c r="J6" s="62"/>
      <c r="K6" s="62"/>
    </row>
    <row r="7" spans="1:11" ht="28.5" customHeight="1" hidden="1">
      <c r="A7" s="71"/>
      <c r="B7" s="71"/>
      <c r="C7" s="143" t="s">
        <v>106</v>
      </c>
      <c r="D7" s="143"/>
      <c r="E7" s="72"/>
      <c r="F7" s="70"/>
      <c r="G7" s="49" t="e">
        <f>#REF!*7/100</f>
        <v>#REF!</v>
      </c>
      <c r="H7" s="73"/>
      <c r="I7" s="73"/>
      <c r="J7" s="73"/>
      <c r="K7" s="73"/>
    </row>
    <row r="8" spans="1:11" ht="27.75" customHeight="1" hidden="1">
      <c r="A8" s="74"/>
      <c r="B8" s="74"/>
      <c r="C8" s="143" t="s">
        <v>107</v>
      </c>
      <c r="D8" s="143"/>
      <c r="E8" s="72"/>
      <c r="F8" s="70"/>
      <c r="G8" s="49" t="e">
        <f>#REF!+G7</f>
        <v>#REF!</v>
      </c>
      <c r="H8" s="73"/>
      <c r="I8" s="73"/>
      <c r="J8" s="73"/>
      <c r="K8" s="73"/>
    </row>
    <row r="9" ht="14.25">
      <c r="F9" s="67"/>
    </row>
    <row r="14" spans="4:13" s="64" customFormat="1" ht="14.25">
      <c r="D14" s="65"/>
      <c r="E14" s="66"/>
      <c r="L14" s="65"/>
      <c r="M14" s="65"/>
    </row>
    <row r="16" ht="14.25">
      <c r="E16" s="66">
        <f>14500-8500</f>
        <v>6000</v>
      </c>
    </row>
    <row r="25" spans="4:13" s="64" customFormat="1" ht="14.25">
      <c r="D25" s="65"/>
      <c r="E25" s="66"/>
      <c r="L25" s="65"/>
      <c r="M25" s="65"/>
    </row>
    <row r="37" ht="14.25">
      <c r="D37" s="65">
        <v>0</v>
      </c>
    </row>
  </sheetData>
  <sheetProtection/>
  <mergeCells count="11">
    <mergeCell ref="C7:D7"/>
    <mergeCell ref="C8:D8"/>
    <mergeCell ref="A1:K1"/>
    <mergeCell ref="A2:A3"/>
    <mergeCell ref="B2:B3"/>
    <mergeCell ref="C2:C3"/>
    <mergeCell ref="D2:D3"/>
    <mergeCell ref="E2:E3"/>
    <mergeCell ref="F2:G2"/>
    <mergeCell ref="H2:H3"/>
    <mergeCell ref="I2:K2"/>
  </mergeCells>
  <hyperlinks>
    <hyperlink ref="A8" r:id="rId1" display="\\107cw\f\261 SUB CENTERS\20-02-2010\progress report 6 schemes on 20-02-2010(Vi).xls"/>
  </hyperlinks>
  <printOptions horizontalCentered="1"/>
  <pageMargins left="0.708661417322835" right="0.433070866141732" top="0.748031496062992" bottom="0.748031496062992" header="0.31496062992126" footer="0.31496062992126"/>
  <pageSetup horizontalDpi="300" verticalDpi="300" orientation="landscape" paperSize="5" scale="95" r:id="rId2"/>
  <headerFooter>
    <oddHeader>&amp;R&amp;P</oddHeader>
    <oddFooter>&amp;L&amp;6&amp;Z&amp;F&amp;R&amp;8 8 MCHs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APHMHIDC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hohmhidc</dc:creator>
  <cp:keywords/>
  <dc:description/>
  <cp:lastModifiedBy>DELL</cp:lastModifiedBy>
  <cp:lastPrinted>2016-01-19T07:45:19Z</cp:lastPrinted>
  <dcterms:created xsi:type="dcterms:W3CDTF">2004-10-30T06:37:07Z</dcterms:created>
  <dcterms:modified xsi:type="dcterms:W3CDTF">2016-02-04T07:03:38Z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